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3675" yWindow="3780" windowWidth="19320" windowHeight="10140" tabRatio="771"/>
  </bookViews>
  <sheets>
    <sheet name="cronograma" sheetId="25" r:id="rId1"/>
    <sheet name="PLANILHA" sheetId="22" r:id="rId2"/>
  </sheets>
  <externalReferences>
    <externalReference r:id="rId3"/>
  </externalReferences>
  <definedNames>
    <definedName name="_xlnm.Print_Area" localSheetId="0">cronograma!$A$1:$S$38</definedName>
    <definedName name="_xlnm.Print_Area" localSheetId="1">PLANILHA!$A$1:$J$165</definedName>
    <definedName name="_xlnm.Database">[1]BOLETIM!$A$1:$F$2150</definedName>
    <definedName name="_xlnm.Print_Titles" localSheetId="1">PLANILHA!$1:$1</definedName>
  </definedNames>
  <calcPr calcId="144525"/>
</workbook>
</file>

<file path=xl/calcChain.xml><?xml version="1.0" encoding="utf-8"?>
<calcChain xmlns="http://schemas.openxmlformats.org/spreadsheetml/2006/main">
  <c r="J6" i="22" l="1"/>
  <c r="J5" i="22"/>
  <c r="J4" i="22"/>
  <c r="J3" i="22"/>
  <c r="J7" i="22"/>
  <c r="J86" i="22" l="1"/>
  <c r="J15" i="22"/>
  <c r="J14" i="22"/>
  <c r="J155" i="22" l="1"/>
  <c r="J117" i="22"/>
  <c r="J122" i="22"/>
  <c r="J123" i="22"/>
  <c r="J17" i="22"/>
  <c r="J16" i="22"/>
  <c r="J13" i="22"/>
  <c r="J12" i="22"/>
  <c r="J11" i="22"/>
  <c r="J10" i="22"/>
  <c r="J9" i="22"/>
  <c r="J8" i="22"/>
  <c r="J130" i="22"/>
  <c r="J129" i="22"/>
  <c r="J128" i="22"/>
  <c r="J127" i="22"/>
  <c r="J126" i="22"/>
  <c r="J125" i="22"/>
  <c r="J124" i="22"/>
  <c r="J131" i="22"/>
  <c r="J121" i="22"/>
  <c r="J120" i="22"/>
  <c r="J119" i="22"/>
  <c r="J118" i="22"/>
  <c r="J116" i="22"/>
  <c r="J115" i="22"/>
  <c r="J114" i="22"/>
  <c r="J113" i="22"/>
  <c r="J112" i="22"/>
  <c r="J111" i="22"/>
  <c r="J157" i="22"/>
  <c r="J156" i="22"/>
  <c r="J154" i="22"/>
  <c r="J153" i="22"/>
  <c r="J152" i="22"/>
  <c r="J151" i="22"/>
  <c r="J150" i="22"/>
  <c r="J149" i="22"/>
  <c r="J148" i="22"/>
  <c r="J147" i="22"/>
  <c r="J146" i="22"/>
  <c r="J145" i="22"/>
  <c r="J144" i="22"/>
  <c r="J143" i="22"/>
  <c r="J142" i="22"/>
  <c r="J141" i="22"/>
  <c r="J140" i="22"/>
  <c r="J139" i="22"/>
  <c r="J138" i="22"/>
  <c r="J137" i="22"/>
  <c r="J136" i="22"/>
  <c r="J135" i="22"/>
  <c r="J134" i="22"/>
  <c r="J20" i="22"/>
  <c r="J67" i="22"/>
  <c r="J74" i="22"/>
  <c r="J46" i="22"/>
  <c r="J45" i="22"/>
  <c r="J69" i="22"/>
  <c r="J68" i="22"/>
  <c r="J66" i="22"/>
  <c r="J65" i="22"/>
  <c r="J64" i="22"/>
  <c r="J63" i="22"/>
  <c r="J62" i="22"/>
  <c r="J61" i="22"/>
  <c r="J60" i="22"/>
  <c r="J59" i="22"/>
  <c r="J58" i="22"/>
  <c r="J57" i="22"/>
  <c r="J56" i="22"/>
  <c r="J55" i="22"/>
  <c r="J53" i="22"/>
  <c r="J52" i="22"/>
  <c r="J51" i="22"/>
  <c r="J50" i="22"/>
  <c r="J101" i="22"/>
  <c r="J100" i="22"/>
  <c r="J99" i="22"/>
  <c r="J98" i="22"/>
  <c r="J97" i="22"/>
  <c r="J96" i="22"/>
  <c r="J95" i="22"/>
  <c r="J94" i="22"/>
  <c r="J93" i="22"/>
  <c r="J79" i="22"/>
  <c r="J80" i="22" s="1"/>
  <c r="S19" i="25" s="1"/>
  <c r="J72" i="22"/>
  <c r="J82" i="22"/>
  <c r="J83" i="22" s="1"/>
  <c r="S21" i="25" s="1"/>
  <c r="J38" i="22"/>
  <c r="J37" i="22"/>
  <c r="J36" i="22"/>
  <c r="J35" i="22"/>
  <c r="J34" i="22"/>
  <c r="J32" i="22"/>
  <c r="J31" i="22"/>
  <c r="J30" i="22"/>
  <c r="J29" i="22"/>
  <c r="J28" i="22"/>
  <c r="J27" i="22"/>
  <c r="J25" i="22"/>
  <c r="J24" i="22"/>
  <c r="J23" i="22"/>
  <c r="J22" i="22"/>
  <c r="J21" i="22"/>
  <c r="J19" i="22"/>
  <c r="J76" i="22"/>
  <c r="J75" i="22"/>
  <c r="J73" i="22"/>
  <c r="J110" i="22"/>
  <c r="J109" i="22"/>
  <c r="J108" i="22"/>
  <c r="J107" i="22"/>
  <c r="J106" i="22"/>
  <c r="J105" i="22"/>
  <c r="J104" i="22"/>
  <c r="J47" i="22"/>
  <c r="J85" i="22"/>
  <c r="J160" i="22"/>
  <c r="J161" i="22" s="1"/>
  <c r="S33" i="25" s="1"/>
  <c r="J91" i="22"/>
  <c r="J90" i="22"/>
  <c r="J89" i="22"/>
  <c r="J54" i="22"/>
  <c r="J42" i="22"/>
  <c r="J88" i="22"/>
  <c r="J84" i="22"/>
  <c r="J81" i="22"/>
  <c r="J71" i="22"/>
  <c r="J49" i="22"/>
  <c r="J44" i="22"/>
  <c r="J40" i="22"/>
  <c r="O35" i="25"/>
  <c r="G35" i="25"/>
  <c r="C35" i="25"/>
  <c r="J87" i="22" l="1"/>
  <c r="S23" i="25" s="1"/>
  <c r="J48" i="22"/>
  <c r="J77" i="22"/>
  <c r="S17" i="25" s="1"/>
  <c r="J102" i="22"/>
  <c r="S27" i="25" s="1"/>
  <c r="J70" i="22"/>
  <c r="S15" i="25" s="1"/>
  <c r="S13" i="25"/>
  <c r="J26" i="22"/>
  <c r="S5" i="25" s="1"/>
  <c r="J33" i="22"/>
  <c r="S7" i="25" s="1"/>
  <c r="J18" i="22"/>
  <c r="S3" i="25" s="1"/>
  <c r="J39" i="22"/>
  <c r="S9" i="25" s="1"/>
  <c r="J92" i="22"/>
  <c r="S25" i="25" s="1"/>
  <c r="J41" i="22"/>
  <c r="J43" i="22" s="1"/>
  <c r="J158" i="22"/>
  <c r="S31" i="25" s="1"/>
  <c r="J132" i="22"/>
  <c r="S29" i="25" s="1"/>
  <c r="S11" i="25" l="1"/>
  <c r="S36" i="25" s="1"/>
  <c r="S37" i="25" s="1"/>
  <c r="S38" i="25" s="1"/>
  <c r="J163" i="22"/>
  <c r="J164" i="22" s="1"/>
  <c r="J165" i="22" s="1"/>
</calcChain>
</file>

<file path=xl/sharedStrings.xml><?xml version="1.0" encoding="utf-8"?>
<sst xmlns="http://schemas.openxmlformats.org/spreadsheetml/2006/main" count="583" uniqueCount="427">
  <si>
    <t>m²</t>
  </si>
  <si>
    <t>m³</t>
  </si>
  <si>
    <t>un</t>
  </si>
  <si>
    <t>m</t>
  </si>
  <si>
    <t>TOTAL</t>
  </si>
  <si>
    <t>Torneira de mesa para lavatório, acionamento hidromecânico, com registro integrado regulador de vazão, em latão cromado, DN= 1/2´</t>
  </si>
  <si>
    <t>Extintor manual de pó químico seco BC - capacidade de 4 kg</t>
  </si>
  <si>
    <t>Extintor manual de água pressurizada - capacidade de 10 litros</t>
  </si>
  <si>
    <t>Adesivo vinílico, padrão regulamentado, para sinalização de incêndio</t>
  </si>
  <si>
    <t>Limpeza final da obra</t>
  </si>
  <si>
    <t>Assento para bacia sanitária em polipropileno com slow close</t>
  </si>
  <si>
    <t>sub-total 1</t>
  </si>
  <si>
    <t>sub-total: 3</t>
  </si>
  <si>
    <t>Cód.CPOS</t>
  </si>
  <si>
    <t>Espelho em vidro cristal liso, espessura de 4 mm, colocado sobre a parede</t>
  </si>
  <si>
    <t>COBERTURA</t>
  </si>
  <si>
    <t>PINTURA</t>
  </si>
  <si>
    <t>REVESTIMENTOS</t>
  </si>
  <si>
    <t>s/cod</t>
  </si>
  <si>
    <t>s/cod.</t>
  </si>
  <si>
    <t/>
  </si>
  <si>
    <t>INÍCIO / DEMOLIÇÕES E TRANSPORTE</t>
  </si>
  <si>
    <t>BDI 30%</t>
  </si>
  <si>
    <t>TOTAL c/ BDI</t>
  </si>
  <si>
    <t>PISOS</t>
  </si>
  <si>
    <t>LOUCAS E METAIS</t>
  </si>
  <si>
    <t>ETAPA</t>
  </si>
  <si>
    <t xml:space="preserve">   MÊS  1 </t>
  </si>
  <si>
    <t xml:space="preserve">  MÊS  2    </t>
  </si>
  <si>
    <t xml:space="preserve">  MÊS  3    </t>
  </si>
  <si>
    <t>TOTAL C/ BDI</t>
  </si>
  <si>
    <t>LIMPEZA FINAL DA OBRA</t>
  </si>
  <si>
    <t>Tanque de louça com coluna de 30 litros</t>
  </si>
  <si>
    <t>Revisão da rede hidraulica</t>
  </si>
  <si>
    <t>verba</t>
  </si>
  <si>
    <t>Revisão da rede de esgoto</t>
  </si>
  <si>
    <t>Ducha higiênica cromada</t>
  </si>
  <si>
    <t>Saboneteira tipo dispenser, para refil de 800 ml</t>
  </si>
  <si>
    <t>sub-total: 5</t>
  </si>
  <si>
    <t>sub-total: 6</t>
  </si>
  <si>
    <t>sub-total: 7</t>
  </si>
  <si>
    <t>sub-total: 9</t>
  </si>
  <si>
    <t>sub-total: 10</t>
  </si>
  <si>
    <t>sub-total: 11</t>
  </si>
  <si>
    <t>sub-total: 12</t>
  </si>
  <si>
    <t>sub-total: 14</t>
  </si>
  <si>
    <t>ÁGUA FRIA</t>
  </si>
  <si>
    <t>EXTINTOR</t>
  </si>
  <si>
    <t>ESGOTO</t>
  </si>
  <si>
    <t>INSTALAÇÃO ELETRICA</t>
  </si>
  <si>
    <t>sub-total: 15</t>
  </si>
  <si>
    <t>1.1</t>
  </si>
  <si>
    <t>1.2</t>
  </si>
  <si>
    <t>1.3</t>
  </si>
  <si>
    <t>1.4</t>
  </si>
  <si>
    <t>1.5</t>
  </si>
  <si>
    <t>sub</t>
  </si>
  <si>
    <t>1.6</t>
  </si>
  <si>
    <t>1.7</t>
  </si>
  <si>
    <t>1.8</t>
  </si>
  <si>
    <t>1.9</t>
  </si>
  <si>
    <t>1.10</t>
  </si>
  <si>
    <t>4.1</t>
  </si>
  <si>
    <t>4.2</t>
  </si>
  <si>
    <t>5.1</t>
  </si>
  <si>
    <t>5.2</t>
  </si>
  <si>
    <t>12.1</t>
  </si>
  <si>
    <t>13.1</t>
  </si>
  <si>
    <t>13.2</t>
  </si>
  <si>
    <t>13.3</t>
  </si>
  <si>
    <t>13.4</t>
  </si>
  <si>
    <t>13.5</t>
  </si>
  <si>
    <t>13.6</t>
  </si>
  <si>
    <t>13.7</t>
  </si>
  <si>
    <t>13.8</t>
  </si>
  <si>
    <t>14.1</t>
  </si>
  <si>
    <t>15.1</t>
  </si>
  <si>
    <t>03.04.020</t>
  </si>
  <si>
    <t>04.08.020</t>
  </si>
  <si>
    <t>03.10.100</t>
  </si>
  <si>
    <t>18.11.110</t>
  </si>
  <si>
    <t>18.11.220</t>
  </si>
  <si>
    <t>Rejuntamento de cerâmica esmaltada de 20 x 20 cm com cimento branco, juntas até 3 mm</t>
  </si>
  <si>
    <t>05.04.060</t>
  </si>
  <si>
    <t>Transporte manual horizontal e/ou vertical de entulho até o local de despejo - ensacado</t>
  </si>
  <si>
    <t>33.05.010</t>
  </si>
  <si>
    <t>33.10.010</t>
  </si>
  <si>
    <t>04.11.020</t>
  </si>
  <si>
    <t>4.3</t>
  </si>
  <si>
    <t>43.04.020</t>
  </si>
  <si>
    <t>44.01.050</t>
  </si>
  <si>
    <t>Bacia sifonada de louça sem tampa - 6 litros</t>
  </si>
  <si>
    <t>44.03.360</t>
  </si>
  <si>
    <t>26.04.010</t>
  </si>
  <si>
    <t>44.03.130</t>
  </si>
  <si>
    <t>44.03.010</t>
  </si>
  <si>
    <t>Dispenser toalheiro em ABS e policarbonato para bobina de 20 cm x 200 m, com alavanca</t>
  </si>
  <si>
    <t>44.03.080</t>
  </si>
  <si>
    <t>Porta-papel de louça de embutir</t>
  </si>
  <si>
    <t>44.01.310</t>
  </si>
  <si>
    <t>33.01.060</t>
  </si>
  <si>
    <t>04.01.100</t>
  </si>
  <si>
    <t>2.1</t>
  </si>
  <si>
    <t>2.2</t>
  </si>
  <si>
    <t>2.3</t>
  </si>
  <si>
    <t>2.4</t>
  </si>
  <si>
    <t>2.5</t>
  </si>
  <si>
    <t>h</t>
  </si>
  <si>
    <t>2.6</t>
  </si>
  <si>
    <t>sub-total: 2</t>
  </si>
  <si>
    <t>ESQUADRIA E ELEMENTOS</t>
  </si>
  <si>
    <t>3.1</t>
  </si>
  <si>
    <t>Vidro liso transparente de 3 mm</t>
  </si>
  <si>
    <t>3.2</t>
  </si>
  <si>
    <t>cj</t>
  </si>
  <si>
    <t>3.3</t>
  </si>
  <si>
    <t>3.4</t>
  </si>
  <si>
    <t>3.5</t>
  </si>
  <si>
    <t>26.01.020</t>
  </si>
  <si>
    <t>28.01.070</t>
  </si>
  <si>
    <t>28.01.020</t>
  </si>
  <si>
    <t>23.20.230</t>
  </si>
  <si>
    <t>18.07.010</t>
  </si>
  <si>
    <t>18.07.200</t>
  </si>
  <si>
    <t>98.20.020</t>
  </si>
  <si>
    <t>ALVENARIA</t>
  </si>
  <si>
    <t>14.02.030</t>
  </si>
  <si>
    <t>Alvenaria de elevação de 1/2 tijolo maciço comum</t>
  </si>
  <si>
    <t>17.02.020</t>
  </si>
  <si>
    <t>17.02.120</t>
  </si>
  <si>
    <t>4.4</t>
  </si>
  <si>
    <t>17.02.220</t>
  </si>
  <si>
    <t>55.01.030</t>
  </si>
  <si>
    <t>17.03.040</t>
  </si>
  <si>
    <t>Chapisco (CZ 19,2 + BS 10,80)</t>
  </si>
  <si>
    <t>Emboço comum (CZ 19,2 + BS 10,80)</t>
  </si>
  <si>
    <t>Reboco (CZ 19,2 + BS 10,80)</t>
  </si>
  <si>
    <t xml:space="preserve">Demolição manual de revestimento cerâmico, incluindo a base </t>
  </si>
  <si>
    <t>Retirada de folha de esquadria em madeira</t>
  </si>
  <si>
    <t xml:space="preserve">Retirada de cerca </t>
  </si>
  <si>
    <t>04.11.120</t>
  </si>
  <si>
    <t>Retirada de torneira e chuveiro</t>
  </si>
  <si>
    <t>44.03.310</t>
  </si>
  <si>
    <t>44.03.400</t>
  </si>
  <si>
    <t>Torneira curta com rosca para uso geral, em latão fundido cromado, DN= 3/4´</t>
  </si>
  <si>
    <t xml:space="preserve">S/cod. </t>
  </si>
  <si>
    <t>Box de banheiro em vidro bronze com acessorios de 1m x 1m x 1,60m</t>
  </si>
  <si>
    <t>44.03.040</t>
  </si>
  <si>
    <t>Saboneteira de louça de embutir</t>
  </si>
  <si>
    <t>44.03.100</t>
  </si>
  <si>
    <t>Cabide de louça com 2 ganchos</t>
  </si>
  <si>
    <t xml:space="preserve">Piso cerâmico não esmaltado extrudado alta resistência química e mecânica, espessura de 9 mm, assentado com argamassa de cimento e areia </t>
  </si>
  <si>
    <t>12.2</t>
  </si>
  <si>
    <t>12.3</t>
  </si>
  <si>
    <t>Caixa de inspeção 60 x 60 cm com tampa</t>
  </si>
  <si>
    <t>Tampão de concreto para sumidouro - diâmetro interno de 2,0 m</t>
  </si>
  <si>
    <t xml:space="preserve">Rejuntamento de piso cerâmico extrudado antiácido de 9 mm, com argamassa industrializada à base de resina furânica, juntas acima de 3 até 6 mm </t>
  </si>
  <si>
    <t>Capacho em fibra natural</t>
  </si>
  <si>
    <t>33.12.010</t>
  </si>
  <si>
    <t>Esmalte em superfície de madeira, inclusive preparo</t>
  </si>
  <si>
    <t>Ferragem completa com maçaneta tipo alavanca para porta externa com 1 folha</t>
  </si>
  <si>
    <t xml:space="preserve">Ferragem completa para porta de box de WC tipo livre/ocupado </t>
  </si>
  <si>
    <t xml:space="preserve">Folha de porta macho e fêmea, 80 x 210 cm </t>
  </si>
  <si>
    <t>23.08.040</t>
  </si>
  <si>
    <t>Armário/gabinete embutido em MDF sob medida, revestido em laminado melamínico, com portas e prateleiras</t>
  </si>
  <si>
    <t>44.02.060</t>
  </si>
  <si>
    <t>44.06.250</t>
  </si>
  <si>
    <t>Cuba em aço inoxidável simples de 300 x 140mm</t>
  </si>
  <si>
    <t>50.10.058</t>
  </si>
  <si>
    <t>50.10.100</t>
  </si>
  <si>
    <t>97.01.010</t>
  </si>
  <si>
    <t>11.18.110</t>
  </si>
  <si>
    <t>Enchimento de nichos em geral, com material proveniente de entulho</t>
  </si>
  <si>
    <t>42.05.320</t>
  </si>
  <si>
    <t>49.03.020</t>
  </si>
  <si>
    <t>Caixa de gordura em alvenaria, 60 x 60 x 60 cm</t>
  </si>
  <si>
    <t>49.14.060</t>
  </si>
  <si>
    <t>SM-01 Sumidouro - poço absorvente</t>
  </si>
  <si>
    <t>49.14.010</t>
  </si>
  <si>
    <t>49.13.010</t>
  </si>
  <si>
    <t>49.14.070</t>
  </si>
  <si>
    <t>55.01.020</t>
  </si>
  <si>
    <t>23.20.040</t>
  </si>
  <si>
    <t>Revisão de folhas de janela</t>
  </si>
  <si>
    <t>Tinta látex Branca antimofo em massa, inclusive preparo na base da Casa.</t>
  </si>
  <si>
    <t>Remoção de pintura em superfícies de madeira com lixamento + Madeiramento da Garagem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</si>
  <si>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</si>
  <si>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</si>
  <si>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</si>
  <si>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</si>
  <si>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</si>
  <si>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</si>
  <si>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</si>
  <si>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</si>
  <si>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</si>
  <si>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</si>
  <si>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</si>
  <si>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</si>
  <si>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</si>
  <si>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</si>
  <si>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</si>
  <si>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</si>
  <si>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</si>
  <si>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</si>
  <si>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</si>
  <si>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</si>
  <si>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</si>
  <si>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</si>
  <si>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 xml:space="preserve">ESTRUTURA DE MADEIRA TRATADA PARA CERCA </t>
  </si>
  <si>
    <t>Fossa séptica câmara única com anéis pré-moldados em concreto, diâmetro externo de 1,50 m, altura útil de2,0 m</t>
  </si>
  <si>
    <t>Filtro biológico anaeróbio com anéis pré-moldados de concreto diâmetro de 1,50 m - h= 2,0 m</t>
  </si>
  <si>
    <t>44.01.270</t>
  </si>
  <si>
    <t>Cuba de louça de embutir oval</t>
  </si>
  <si>
    <t>sub-total: 4</t>
  </si>
  <si>
    <t>sub-total: 8</t>
  </si>
  <si>
    <t>8.1</t>
  </si>
  <si>
    <t>8.2</t>
  </si>
  <si>
    <t>8.3</t>
  </si>
  <si>
    <t>8.4</t>
  </si>
  <si>
    <t>8.5</t>
  </si>
  <si>
    <t>16.1</t>
  </si>
  <si>
    <t>sub-total: 16</t>
  </si>
  <si>
    <t>REDE DE DADOS E TELEFONIA</t>
  </si>
  <si>
    <t>LIMPEZA DA OBRA</t>
  </si>
  <si>
    <t xml:space="preserve">Tampo/bancada em granito com espessura de 3 cm (1 x 0,6 e 2 x 0,6 ) </t>
  </si>
  <si>
    <t xml:space="preserve"> Marceneiro</t>
  </si>
  <si>
    <t xml:space="preserve"> Ajudante de Marceneiro</t>
  </si>
  <si>
    <t>43.02.140</t>
  </si>
  <si>
    <t>Chuveiro elétrico de 5500 W / 220 V em PVC</t>
  </si>
  <si>
    <t>7.20</t>
  </si>
  <si>
    <t>9.1</t>
  </si>
  <si>
    <t>10.1</t>
  </si>
  <si>
    <t>11.1</t>
  </si>
  <si>
    <t>97.02.210</t>
  </si>
  <si>
    <t>Placa de sinalização em PVC para Sanitário Misto</t>
  </si>
  <si>
    <t>Limpeza complementar com hidrojateamento de todo telhado</t>
  </si>
  <si>
    <t>Mouroes de Eucalipto citriodora, roliço com 20 cm de diâmetro, tratado em autoclave com CCA de 2m</t>
  </si>
  <si>
    <t>Mouroes de Eucalipto citriodora, roliço com 10 cm de diâmetro, tratado em autoclave com CCA de 2m.</t>
  </si>
  <si>
    <t>Confecção e instalação de cerca de Mouroes de Eucalipto citriodora, roliço com 10 cm de diâmetro, tratado em autoclave com CCA de 2,5m.</t>
  </si>
  <si>
    <t>Confecção e instalação portão sob medida em Mouroes de Eucalipto citriodora, roliço com 10 cm de diâmetro, tratado em autoclave com CCA ( 4,05 x 1,5)</t>
  </si>
  <si>
    <t>Retirada de aparelho sanitário, pias e tanque incluindo acessórios.</t>
  </si>
  <si>
    <t>Revestimento em placa cerâmica esmaltada para paredes de 20 x 20 cm, assentado com argamassa AC-II colante industrializada</t>
  </si>
  <si>
    <t>Cimentado desempenado e alisado, calçamento Lateral e Garagem.</t>
  </si>
  <si>
    <t>CALÇADA E GARAGEM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</si>
  <si>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</si>
  <si>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</si>
  <si>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</si>
  <si>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</si>
  <si>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</si>
  <si>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</si>
  <si>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</si>
  <si>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</si>
  <si>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</si>
  <si>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</si>
  <si>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</si>
  <si>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</si>
  <si>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</si>
  <si>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</si>
  <si>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</si>
  <si>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</si>
  <si>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</si>
  <si>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</si>
  <si>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</si>
  <si>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</si>
  <si>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 66.08.100</t>
  </si>
  <si>
    <t>Rack fechado padrão metálico, 19 x 12 Us x 470 mm, vidro fumê</t>
  </si>
  <si>
    <t> 69.20.200</t>
  </si>
  <si>
    <t>Bandeja fixa para rack, 19´ x 500 mm</t>
  </si>
  <si>
    <t>S/ Cód.</t>
  </si>
  <si>
    <t>Patch cords de 1,50 ou 3,00 m - RJ-45 / RJ-45 - categoria 5e</t>
  </si>
  <si>
    <t>Patch panel de 24 portas - categoria 5e</t>
  </si>
  <si>
    <t> 69.09.300</t>
  </si>
  <si>
    <t>Voice panel de 50 portas - categoria 3</t>
  </si>
  <si>
    <t>Conector RJ-45 fêmea - categoria 5e</t>
  </si>
  <si>
    <t>Cabo para rede 24 AWG com 4 pares, categoria 5e, cobre nú</t>
  </si>
  <si>
    <t> 39.18.100</t>
  </si>
  <si>
    <t>Cabo coaxial tipo RG 6, 90% malha</t>
  </si>
  <si>
    <t> 39.09.010</t>
  </si>
  <si>
    <t>Conector terminal de compressão para cabo coaxial tipo RG 6</t>
  </si>
  <si>
    <t> 40.04.090</t>
  </si>
  <si>
    <t>Tomada RJ 11 para telefone, sem placa</t>
  </si>
  <si>
    <t>Tomada RJ 45 para rede de dados, cat. 5e</t>
  </si>
  <si>
    <t> 69.20.260</t>
  </si>
  <si>
    <t>Protetor de surto híbrido para rede de telecomunicações RG 6</t>
  </si>
  <si>
    <t> 69.10.130</t>
  </si>
  <si>
    <t>Amplificador de potência para UHF e CATV-50 dB</t>
  </si>
  <si>
    <t> 69.10.140</t>
  </si>
  <si>
    <t>Antena em alumínio LOG Periodica UHF 19 elementos conector RG 6 com suporte de fixação</t>
  </si>
  <si>
    <t> 66.20.150</t>
  </si>
  <si>
    <t>Guia organizadora de cabos para rack, 19´ 1 U</t>
  </si>
  <si>
    <t>Roteador WiFi dual band (2,4 e 5 GHz), 4 portas gigabit, 802.11 AC, duas portas USB multifuncional</t>
  </si>
  <si>
    <t> 39.11.090</t>
  </si>
  <si>
    <t>Fio telefônico tipo CCI 50, 2 pares, para ligação de aparelhos telefônicos, com conectores RJ11, 2m</t>
  </si>
  <si>
    <t> 66.02.130</t>
  </si>
  <si>
    <t>Porteiro eletrônico com dois interfones</t>
  </si>
  <si>
    <t> 38.01.020</t>
  </si>
  <si>
    <t>Eletroduto de PVC rígido roscável de 3/4´ - com acessórios, branco</t>
  </si>
  <si>
    <t> 40.06.500</t>
  </si>
  <si>
    <t>Condulete em PVC de 3/4´ - com tampa, branco</t>
  </si>
  <si>
    <t> 66.20.200</t>
  </si>
  <si>
    <t>Adaptador RG6 - RCA camera CFTV</t>
  </si>
  <si>
    <t> 66.08.131</t>
  </si>
  <si>
    <t>15.22</t>
  </si>
  <si>
    <t>40.06.500</t>
  </si>
  <si>
    <t>40.06.510</t>
  </si>
  <si>
    <t>40.07.040</t>
  </si>
  <si>
    <t>38.01.020</t>
  </si>
  <si>
    <t>38.01.040</t>
  </si>
  <si>
    <t>41.14.310</t>
  </si>
  <si>
    <t>41.14.090</t>
  </si>
  <si>
    <t>Luminária retangular de sobrepor tipo calha fechada com difusor em acrílico translúcido para 2 lâmpadas Led de 18W</t>
  </si>
  <si>
    <t>Luminária retangular de sobrepor com difusor para 2 lâmpadas Led compactas de 10W</t>
  </si>
  <si>
    <t>40.05.020</t>
  </si>
  <si>
    <t>Interruptor com 1 tecla simples e placa</t>
  </si>
  <si>
    <t>40.05.040</t>
  </si>
  <si>
    <t>Interruptor com 2 teclas simples e placa</t>
  </si>
  <si>
    <t> 37.04.250</t>
  </si>
  <si>
    <t>Quadro de distribuição universal de sobrepor, para disjuntores 16 DIN / 12 Bolt-on - 150 A - sem componentes</t>
  </si>
  <si>
    <t>40.04.460</t>
  </si>
  <si>
    <t>Tomada 2P+T de 20 A - 250 V, completa</t>
  </si>
  <si>
    <t>Mini-disjuntor termomagnético, bipolar 220/380 V, corrente de 10 A até 32 A</t>
  </si>
  <si>
    <t>Mini-disjuntor termomagnético, unipolar 127/220 V, corrente de 10 A até 32 A</t>
  </si>
  <si>
    <t>37.13.840</t>
  </si>
  <si>
    <t>37.13.800</t>
  </si>
  <si>
    <t>Cabo de cobre de 1,5 mm², isolamento 750 V - isolação em PVC 70°C</t>
  </si>
  <si>
    <t>Cabo de cobre de 2,5 mm², isolamento 750 V - isolação em PVC 70°C</t>
  </si>
  <si>
    <t>Cabo de cobre de 4 mm², isolamento 750 V - isolação em PVC 70°C</t>
  </si>
  <si>
    <t>Cabo de cobre de 6 mm², isolamento 750 V - isolação em PVC 70°C</t>
  </si>
  <si>
    <t>37.24.031</t>
  </si>
  <si>
    <t>Supressor de surto monofásico, Fase-Terra, In 4 a 11 kA, Imax. de surto de 12 até 15 kA</t>
  </si>
  <si>
    <t>39.03.020</t>
  </si>
  <si>
    <t>39.03.160</t>
  </si>
  <si>
    <t>39.03.170</t>
  </si>
  <si>
    <t>39.03.030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</si>
  <si>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</si>
  <si>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</si>
  <si>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</si>
  <si>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</si>
  <si>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</si>
  <si>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</si>
  <si>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</si>
  <si>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</si>
  <si>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</si>
  <si>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</si>
  <si>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</si>
  <si>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</si>
  <si>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</si>
  <si>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</si>
  <si>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</si>
  <si>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</si>
  <si>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</si>
  <si>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15.23</t>
  </si>
  <si>
    <t> 42.05.200</t>
  </si>
  <si>
    <t>Haste de aterramento de 5/8´ x 2,40 m</t>
  </si>
  <si>
    <t> 42.05.300</t>
  </si>
  <si>
    <t>Tampa para caixa de inspeção cilíndrica, aço galvanizado</t>
  </si>
  <si>
    <t> 42.05.310</t>
  </si>
  <si>
    <t>Caixa de inspeção do terra cilíndrica em PVC rígido, diâmetro de 300 mm - h= 250 mm</t>
  </si>
  <si>
    <t> 42.05.160</t>
  </si>
  <si>
    <t>Conector olhal cabo/haste de 5/8´</t>
  </si>
  <si>
    <t> 39.04.050</t>
  </si>
  <si>
    <t>Cabo de cobre nu, têmpera mole, classe 2, de 16 mm²</t>
  </si>
  <si>
    <t>41.02.550</t>
  </si>
  <si>
    <t>Lâmpada led tubular, base bipino bilateral de 18 W, 5.500K, 1,2m, 100-240V</t>
  </si>
  <si>
    <t> 41.07.440</t>
  </si>
  <si>
    <t>14.19</t>
  </si>
  <si>
    <t>14.20</t>
  </si>
  <si>
    <t>14.21</t>
  </si>
  <si>
    <t>14.22</t>
  </si>
  <si>
    <t>14.23</t>
  </si>
  <si>
    <t>14.24</t>
  </si>
  <si>
    <t>14.25</t>
  </si>
  <si>
    <t>Torneira elétrica de 220v.</t>
  </si>
  <si>
    <t>04.20.040</t>
  </si>
  <si>
    <t>Remoção de  lâmpada e  luminárias</t>
  </si>
  <si>
    <t>04.18.070</t>
  </si>
  <si>
    <t>Remoção de caixa de entrada de energia padrão residencial completa</t>
  </si>
  <si>
    <t>04.22.120</t>
  </si>
  <si>
    <t>Remoção de tubulação elétrica embutida com diâmetro externo acima de 50 mm</t>
  </si>
  <si>
    <t>Lâmpada led compacta, base E27 de 10 W, 5.500K, 100-240V</t>
  </si>
  <si>
    <t>14.26</t>
  </si>
  <si>
    <t>14.27</t>
  </si>
  <si>
    <t>Item</t>
  </si>
  <si>
    <t>Descriminação</t>
  </si>
  <si>
    <t>PUMat</t>
  </si>
  <si>
    <t>PUMO</t>
  </si>
  <si>
    <t>Pserv</t>
  </si>
  <si>
    <t>Ptotal</t>
  </si>
  <si>
    <t>Quant</t>
  </si>
  <si>
    <t>Un</t>
  </si>
  <si>
    <t>37.20.080</t>
  </si>
  <si>
    <t>Barra de neutro e/ou terra</t>
  </si>
  <si>
    <t>37.20.030</t>
  </si>
  <si>
    <t>Régua de bornes para 9 polos de 600 V / 50 A</t>
  </si>
  <si>
    <t>37.17.070</t>
  </si>
  <si>
    <t>Dispositivo diferencial residual de 60 A x 30 mA - 2 polos</t>
  </si>
  <si>
    <t>14.28</t>
  </si>
  <si>
    <t>15.24</t>
  </si>
  <si>
    <t>Câmera fixa, para CFTV, 510 linhas, infra, e alimentação 12V, completa com protetor surto e fonte</t>
  </si>
  <si>
    <t>Unidade gerenciadora digital de vídeo (DVR) de até 4 câmeras analógicas, armazenamento HD de 1TB incluso, 1 interface de rede Fast Ethernet</t>
  </si>
  <si>
    <t>TV LED colorido tela plana de 22´, recepção UHF digital e entrada HDMI para CFTV com cabos</t>
  </si>
  <si>
    <t>Condulete em PVC de 1´ - com tampa, branco</t>
  </si>
  <si>
    <t>Caixa em PVC octogonal de 4´ x 4´, branco</t>
  </si>
  <si>
    <t>Eletroduto de PVC rígido roscável de 1/2´ - com acessórios, branco</t>
  </si>
  <si>
    <t>sub-total: 13</t>
  </si>
  <si>
    <t>Imunizante cupinicida para madeira</t>
  </si>
  <si>
    <t>55.02.060</t>
  </si>
  <si>
    <t>Limpeza e desentupimento manual de tubulação de esgoto predial</t>
  </si>
  <si>
    <t>1.11</t>
  </si>
  <si>
    <t>11.2</t>
  </si>
  <si>
    <t>20.20.200</t>
  </si>
  <si>
    <t>Raspagem com calafetação e aplicação de verniz sinteco</t>
  </si>
  <si>
    <t>48.02.001</t>
  </si>
  <si>
    <t>Reservatório de fibra de vidro - capacidade de 300 litros</t>
  </si>
  <si>
    <t xml:space="preserve">  MÊS  4   </t>
  </si>
  <si>
    <t>Verniz fungicida para madeira incolor + Garagem + Cerca</t>
  </si>
  <si>
    <t xml:space="preserve">Mobilização </t>
  </si>
  <si>
    <t>vb</t>
  </si>
  <si>
    <t>Desmobilização</t>
  </si>
  <si>
    <t>02.08.020</t>
  </si>
  <si>
    <t>Placa de identificação para obra</t>
  </si>
  <si>
    <t>02.01.020</t>
  </si>
  <si>
    <t>Construção provisória em madeira - fornecimento e montagem</t>
  </si>
  <si>
    <t>1.12</t>
  </si>
  <si>
    <t>1.13</t>
  </si>
  <si>
    <t>1.14</t>
  </si>
  <si>
    <t>1.15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</si>
</sst>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 * #,##0.00_)\ _R_$_ ;_ * \(#,##0.00\)\ _R_$_ ;_ * &quot;-&quot;??_)\ _R_$_ ;_ @_ "/>
  </numFmts>
  <fonts count="4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Ecofont Vera Sans"/>
      <family val="2"/>
    </font>
    <font>
      <sz val="11"/>
      <color theme="1"/>
      <name val="Calibri"/>
      <family val="2"/>
      <scheme val="minor"/>
    </font>
    <font>
      <sz val="11"/>
      <color theme="1"/>
      <name val="Ecofont Vera Sans"/>
      <family val="2"/>
    </font>
    <font>
      <sz val="11"/>
      <color theme="0"/>
      <name val="Calibri"/>
      <family val="2"/>
      <scheme val="minor"/>
    </font>
    <font>
      <sz val="11"/>
      <color theme="0"/>
      <name val="Ecofont Vera Sans"/>
      <family val="2"/>
    </font>
    <font>
      <sz val="11"/>
      <color rgb="FF006100"/>
      <name val="Calibri"/>
      <family val="2"/>
      <scheme val="minor"/>
    </font>
    <font>
      <sz val="11"/>
      <color rgb="FF006100"/>
      <name val="Ecofont Vera Sans"/>
      <family val="2"/>
    </font>
    <font>
      <b/>
      <sz val="11"/>
      <color rgb="FFFA7D00"/>
      <name val="Calibri"/>
      <family val="2"/>
      <scheme val="minor"/>
    </font>
    <font>
      <b/>
      <sz val="11"/>
      <color rgb="FFFA7D00"/>
      <name val="Ecofont Vera Sans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Ecofont Vera Sans"/>
      <family val="2"/>
    </font>
    <font>
      <sz val="11"/>
      <color rgb="FFFA7D00"/>
      <name val="Calibri"/>
      <family val="2"/>
      <scheme val="minor"/>
    </font>
    <font>
      <sz val="11"/>
      <color rgb="FFFA7D00"/>
      <name val="Ecofont Vera Sans"/>
      <family val="2"/>
    </font>
    <font>
      <sz val="11"/>
      <color rgb="FF3F3F76"/>
      <name val="Calibri"/>
      <family val="2"/>
      <scheme val="minor"/>
    </font>
    <font>
      <sz val="11"/>
      <color rgb="FF3F3F76"/>
      <name val="Ecofont Vera Sans"/>
      <family val="2"/>
    </font>
    <font>
      <sz val="11"/>
      <color rgb="FF9C0006"/>
      <name val="Calibri"/>
      <family val="2"/>
      <scheme val="minor"/>
    </font>
    <font>
      <sz val="11"/>
      <color rgb="FF9C0006"/>
      <name val="Ecofont Vera Sans"/>
      <family val="2"/>
    </font>
    <font>
      <sz val="11"/>
      <color rgb="FF9C6500"/>
      <name val="Calibri"/>
      <family val="2"/>
      <scheme val="minor"/>
    </font>
    <font>
      <sz val="11"/>
      <color rgb="FF9C6500"/>
      <name val="Ecofont Vera Sans"/>
      <family val="2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Ecofont Vera Sans"/>
      <family val="2"/>
    </font>
    <font>
      <sz val="11"/>
      <color rgb="FFFF0000"/>
      <name val="Calibri"/>
      <family val="2"/>
      <scheme val="minor"/>
    </font>
    <font>
      <sz val="11"/>
      <color rgb="FFFF0000"/>
      <name val="Ecofont Vera Sans"/>
      <family val="2"/>
    </font>
    <font>
      <i/>
      <sz val="11"/>
      <color rgb="FF7F7F7F"/>
      <name val="Calibri"/>
      <family val="2"/>
      <scheme val="minor"/>
    </font>
    <font>
      <i/>
      <sz val="11"/>
      <color rgb="FF7F7F7F"/>
      <name val="Ecofont Vera Sans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5"/>
      <color theme="3"/>
      <name val="Ecofont Vera Sans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Ecofont Vera Sans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Ecofont Vera Sans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Ecofont Vera Sans"/>
      <family val="2"/>
    </font>
    <font>
      <b/>
      <sz val="11"/>
      <name val="Ecofont Vera Sans"/>
      <family val="2"/>
    </font>
    <font>
      <sz val="11"/>
      <name val="Ecofont Vera Sans"/>
      <family val="2"/>
    </font>
    <font>
      <b/>
      <u/>
      <sz val="11"/>
      <name val="Ecofont Vera Sans"/>
      <family val="2"/>
    </font>
    <font>
      <u/>
      <sz val="11"/>
      <name val="Ecofont Vera Sans"/>
      <family val="2"/>
    </font>
    <font>
      <b/>
      <sz val="2"/>
      <name val="Arial"/>
      <family val="2"/>
    </font>
    <font>
      <sz val="2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8">
    <xf numFmtId="0" fontId="0" fillId="0" borderId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51" applyNumberFormat="0" applyAlignment="0" applyProtection="0"/>
    <xf numFmtId="0" fontId="15" fillId="22" borderId="51" applyNumberFormat="0" applyAlignment="0" applyProtection="0"/>
    <xf numFmtId="0" fontId="16" fillId="23" borderId="52" applyNumberFormat="0" applyAlignment="0" applyProtection="0"/>
    <xf numFmtId="0" fontId="17" fillId="23" borderId="52" applyNumberFormat="0" applyAlignment="0" applyProtection="0"/>
    <xf numFmtId="0" fontId="18" fillId="0" borderId="53" applyNumberFormat="0" applyFill="0" applyAlignment="0" applyProtection="0"/>
    <xf numFmtId="0" fontId="19" fillId="0" borderId="53" applyNumberFormat="0" applyFill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29" borderId="0" applyNumberFormat="0" applyBorder="0" applyAlignment="0" applyProtection="0"/>
    <xf numFmtId="0" fontId="20" fillId="30" borderId="51" applyNumberFormat="0" applyAlignment="0" applyProtection="0"/>
    <xf numFmtId="0" fontId="21" fillId="30" borderId="51" applyNumberFormat="0" applyAlignment="0" applyProtection="0"/>
    <xf numFmtId="0" fontId="22" fillId="31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0" borderId="0"/>
    <xf numFmtId="0" fontId="26" fillId="0" borderId="0"/>
    <xf numFmtId="0" fontId="8" fillId="0" borderId="0"/>
    <xf numFmtId="0" fontId="8" fillId="33" borderId="54" applyNumberFormat="0" applyFont="0" applyAlignment="0" applyProtection="0"/>
    <xf numFmtId="9" fontId="1" fillId="0" borderId="0" applyFont="0" applyFill="0" applyBorder="0" applyAlignment="0" applyProtection="0"/>
    <xf numFmtId="0" fontId="27" fillId="22" borderId="55" applyNumberFormat="0" applyAlignment="0" applyProtection="0"/>
    <xf numFmtId="0" fontId="28" fillId="22" borderId="55" applyNumberFormat="0" applyAlignment="0" applyProtection="0"/>
    <xf numFmtId="16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35" fillId="0" borderId="56" applyNumberFormat="0" applyFill="0" applyAlignment="0" applyProtection="0"/>
    <xf numFmtId="0" fontId="36" fillId="0" borderId="57" applyNumberFormat="0" applyFill="0" applyAlignment="0" applyProtection="0"/>
    <xf numFmtId="0" fontId="37" fillId="0" borderId="57" applyNumberFormat="0" applyFill="0" applyAlignment="0" applyProtection="0"/>
    <xf numFmtId="0" fontId="38" fillId="0" borderId="58" applyNumberFormat="0" applyFill="0" applyAlignment="0" applyProtection="0"/>
    <xf numFmtId="0" fontId="39" fillId="0" borderId="5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9" applyNumberFormat="0" applyFill="0" applyAlignment="0" applyProtection="0"/>
    <xf numFmtId="0" fontId="41" fillId="0" borderId="59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2">
    <xf numFmtId="0" fontId="0" fillId="0" borderId="0" xfId="0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4" fontId="0" fillId="0" borderId="2" xfId="0" applyNumberFormat="1" applyFill="1" applyBorder="1"/>
    <xf numFmtId="4" fontId="0" fillId="0" borderId="3" xfId="0" applyNumberFormat="1" applyFill="1" applyBorder="1"/>
    <xf numFmtId="4" fontId="0" fillId="0" borderId="4" xfId="0" applyNumberFormat="1" applyFill="1" applyBorder="1"/>
    <xf numFmtId="4" fontId="2" fillId="0" borderId="5" xfId="0" applyNumberFormat="1" applyFont="1" applyBorder="1" applyAlignment="1">
      <alignment horizontal="right"/>
    </xf>
    <xf numFmtId="0" fontId="0" fillId="0" borderId="0" xfId="0" applyBorder="1"/>
    <xf numFmtId="0" fontId="0" fillId="0" borderId="6" xfId="0" applyBorder="1"/>
    <xf numFmtId="4" fontId="0" fillId="0" borderId="7" xfId="0" applyNumberFormat="1" applyFill="1" applyBorder="1"/>
    <xf numFmtId="4" fontId="0" fillId="0" borderId="6" xfId="0" applyNumberFormat="1" applyFill="1" applyBorder="1"/>
    <xf numFmtId="4" fontId="0" fillId="0" borderId="8" xfId="0" applyNumberFormat="1" applyFill="1" applyBorder="1"/>
    <xf numFmtId="4" fontId="2" fillId="0" borderId="9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7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/>
    <xf numFmtId="4" fontId="0" fillId="0" borderId="0" xfId="0" applyNumberFormat="1" applyBorder="1"/>
    <xf numFmtId="4" fontId="0" fillId="0" borderId="0" xfId="0" quotePrefix="1" applyNumberFormat="1" applyBorder="1"/>
    <xf numFmtId="4" fontId="2" fillId="0" borderId="0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4" fillId="34" borderId="4" xfId="0" applyNumberFormat="1" applyFont="1" applyFill="1" applyBorder="1" applyAlignment="1">
      <alignment horizontal="center"/>
    </xf>
    <xf numFmtId="4" fontId="4" fillId="34" borderId="2" xfId="0" applyNumberFormat="1" applyFont="1" applyFill="1" applyBorder="1" applyAlignment="1">
      <alignment horizontal="center"/>
    </xf>
    <xf numFmtId="4" fontId="4" fillId="34" borderId="3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center"/>
    </xf>
    <xf numFmtId="4" fontId="4" fillId="34" borderId="0" xfId="0" applyNumberFormat="1" applyFont="1" applyFill="1" applyBorder="1" applyAlignment="1">
      <alignment horizontal="center"/>
    </xf>
    <xf numFmtId="0" fontId="4" fillId="34" borderId="2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" fontId="4" fillId="34" borderId="25" xfId="0" applyNumberFormat="1" applyFont="1" applyFill="1" applyBorder="1" applyAlignment="1">
      <alignment horizontal="center"/>
    </xf>
    <xf numFmtId="4" fontId="0" fillId="34" borderId="24" xfId="0" applyNumberFormat="1" applyFill="1" applyBorder="1"/>
    <xf numFmtId="4" fontId="0" fillId="0" borderId="26" xfId="0" applyNumberFormat="1" applyFill="1" applyBorder="1"/>
    <xf numFmtId="4" fontId="0" fillId="0" borderId="25" xfId="0" applyNumberFormat="1" applyFill="1" applyBorder="1"/>
    <xf numFmtId="4" fontId="0" fillId="0" borderId="24" xfId="0" applyNumberFormat="1" applyFill="1" applyBorder="1"/>
    <xf numFmtId="4" fontId="2" fillId="0" borderId="27" xfId="0" applyNumberFormat="1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0" fontId="2" fillId="37" borderId="10" xfId="0" applyFont="1" applyFill="1" applyBorder="1" applyAlignment="1">
      <alignment horizontal="right"/>
    </xf>
    <xf numFmtId="4" fontId="1" fillId="37" borderId="0" xfId="0" applyNumberFormat="1" applyFont="1" applyFill="1" applyBorder="1"/>
    <xf numFmtId="4" fontId="0" fillId="37" borderId="0" xfId="0" applyNumberFormat="1" applyFill="1" applyBorder="1"/>
    <xf numFmtId="4" fontId="4" fillId="37" borderId="0" xfId="0" applyNumberFormat="1" applyFont="1" applyFill="1" applyBorder="1" applyAlignment="1">
      <alignment horizontal="center"/>
    </xf>
    <xf numFmtId="4" fontId="3" fillId="37" borderId="5" xfId="0" applyNumberFormat="1" applyFont="1" applyFill="1" applyBorder="1" applyAlignment="1">
      <alignment horizontal="right"/>
    </xf>
    <xf numFmtId="4" fontId="5" fillId="37" borderId="5" xfId="0" applyNumberFormat="1" applyFont="1" applyFill="1" applyBorder="1" applyAlignment="1">
      <alignment horizontal="right"/>
    </xf>
    <xf numFmtId="0" fontId="2" fillId="37" borderId="28" xfId="0" applyFont="1" applyFill="1" applyBorder="1" applyAlignment="1">
      <alignment horizontal="right"/>
    </xf>
    <xf numFmtId="4" fontId="0" fillId="37" borderId="30" xfId="0" applyNumberFormat="1" applyFill="1" applyBorder="1"/>
    <xf numFmtId="4" fontId="6" fillId="37" borderId="31" xfId="0" applyNumberFormat="1" applyFont="1" applyFill="1" applyBorder="1" applyAlignment="1">
      <alignment horizontal="right"/>
    </xf>
    <xf numFmtId="4" fontId="4" fillId="38" borderId="11" xfId="0" applyNumberFormat="1" applyFont="1" applyFill="1" applyBorder="1" applyAlignment="1">
      <alignment horizontal="center"/>
    </xf>
    <xf numFmtId="4" fontId="4" fillId="38" borderId="10" xfId="0" applyNumberFormat="1" applyFont="1" applyFill="1" applyBorder="1" applyAlignment="1">
      <alignment horizontal="center"/>
    </xf>
    <xf numFmtId="4" fontId="4" fillId="38" borderId="0" xfId="0" applyNumberFormat="1" applyFont="1" applyFill="1" applyBorder="1" applyAlignment="1">
      <alignment horizontal="center"/>
    </xf>
    <xf numFmtId="0" fontId="4" fillId="38" borderId="2" xfId="0" applyFont="1" applyFill="1" applyBorder="1" applyAlignment="1">
      <alignment horizontal="center"/>
    </xf>
    <xf numFmtId="0" fontId="4" fillId="38" borderId="3" xfId="0" applyFont="1" applyFill="1" applyBorder="1" applyAlignment="1">
      <alignment horizontal="center"/>
    </xf>
    <xf numFmtId="4" fontId="4" fillId="38" borderId="4" xfId="0" applyNumberFormat="1" applyFont="1" applyFill="1" applyBorder="1" applyAlignment="1">
      <alignment horizontal="center"/>
    </xf>
    <xf numFmtId="4" fontId="4" fillId="38" borderId="2" xfId="0" applyNumberFormat="1" applyFont="1" applyFill="1" applyBorder="1" applyAlignment="1">
      <alignment horizontal="center"/>
    </xf>
    <xf numFmtId="4" fontId="4" fillId="35" borderId="0" xfId="0" applyNumberFormat="1" applyFont="1" applyFill="1" applyBorder="1" applyAlignment="1">
      <alignment horizontal="center"/>
    </xf>
    <xf numFmtId="4" fontId="4" fillId="35" borderId="11" xfId="0" applyNumberFormat="1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center"/>
    </xf>
    <xf numFmtId="4" fontId="0" fillId="38" borderId="3" xfId="0" applyNumberFormat="1" applyFill="1" applyBorder="1"/>
    <xf numFmtId="4" fontId="0" fillId="38" borderId="4" xfId="0" applyNumberFormat="1" applyFill="1" applyBorder="1"/>
    <xf numFmtId="4" fontId="4" fillId="38" borderId="3" xfId="0" applyNumberFormat="1" applyFont="1" applyFill="1" applyBorder="1" applyAlignment="1">
      <alignment horizontal="center"/>
    </xf>
    <xf numFmtId="0" fontId="42" fillId="0" borderId="23" xfId="0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 wrapText="1"/>
    </xf>
    <xf numFmtId="4" fontId="42" fillId="0" borderId="40" xfId="0" applyNumberFormat="1" applyFont="1" applyFill="1" applyBorder="1" applyAlignment="1">
      <alignment horizontal="center" vertical="center" wrapText="1"/>
    </xf>
    <xf numFmtId="4" fontId="42" fillId="0" borderId="40" xfId="86" applyNumberFormat="1" applyFont="1" applyFill="1" applyBorder="1" applyAlignment="1">
      <alignment horizontal="center" vertical="center" wrapText="1"/>
    </xf>
    <xf numFmtId="4" fontId="42" fillId="0" borderId="41" xfId="86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37" borderId="42" xfId="0" applyFont="1" applyFill="1" applyBorder="1" applyAlignment="1">
      <alignment horizontal="center" vertical="center"/>
    </xf>
    <xf numFmtId="0" fontId="42" fillId="37" borderId="34" xfId="0" applyFont="1" applyFill="1" applyBorder="1" applyAlignment="1">
      <alignment horizontal="center" vertical="center"/>
    </xf>
    <xf numFmtId="0" fontId="42" fillId="37" borderId="34" xfId="0" applyFont="1" applyFill="1" applyBorder="1" applyAlignment="1">
      <alignment horizontal="center" vertical="center" wrapText="1"/>
    </xf>
    <xf numFmtId="4" fontId="42" fillId="37" borderId="34" xfId="0" applyNumberFormat="1" applyFont="1" applyFill="1" applyBorder="1" applyAlignment="1">
      <alignment horizontal="left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49" fontId="43" fillId="0" borderId="33" xfId="0" applyNumberFormat="1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vertical="center" wrapText="1"/>
    </xf>
    <xf numFmtId="0" fontId="42" fillId="0" borderId="32" xfId="0" applyFont="1" applyFill="1" applyBorder="1" applyAlignment="1">
      <alignment horizontal="center" vertical="center"/>
    </xf>
    <xf numFmtId="49" fontId="43" fillId="0" borderId="32" xfId="0" applyNumberFormat="1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vertical="center" wrapText="1"/>
    </xf>
    <xf numFmtId="4" fontId="7" fillId="0" borderId="32" xfId="86" applyNumberFormat="1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4" fontId="43" fillId="0" borderId="0" xfId="86" applyNumberFormat="1" applyFont="1" applyFill="1" applyBorder="1" applyAlignment="1">
      <alignment horizontal="right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vertical="center" wrapText="1"/>
    </xf>
    <xf numFmtId="4" fontId="7" fillId="0" borderId="35" xfId="86" applyNumberFormat="1" applyFont="1" applyBorder="1" applyAlignment="1">
      <alignment vertical="center"/>
    </xf>
    <xf numFmtId="0" fontId="42" fillId="0" borderId="2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 vertical="center" wrapText="1"/>
    </xf>
    <xf numFmtId="4" fontId="42" fillId="37" borderId="35" xfId="0" applyNumberFormat="1" applyFont="1" applyFill="1" applyBorder="1" applyAlignment="1">
      <alignment horizontal="right" vertical="center" wrapText="1"/>
    </xf>
    <xf numFmtId="0" fontId="42" fillId="37" borderId="4" xfId="0" applyFont="1" applyFill="1" applyBorder="1" applyAlignment="1">
      <alignment horizontal="center" vertical="center" wrapText="1"/>
    </xf>
    <xf numFmtId="4" fontId="42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3" fillId="37" borderId="34" xfId="0" applyFont="1" applyFill="1" applyBorder="1" applyAlignment="1">
      <alignment horizontal="center" vertical="center" wrapText="1"/>
    </xf>
    <xf numFmtId="165" fontId="42" fillId="37" borderId="34" xfId="86" applyFont="1" applyFill="1" applyBorder="1" applyAlignment="1">
      <alignment horizontal="left" vertical="center" wrapText="1"/>
    </xf>
    <xf numFmtId="0" fontId="43" fillId="0" borderId="3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vertical="center" wrapText="1"/>
    </xf>
    <xf numFmtId="0" fontId="9" fillId="0" borderId="33" xfId="0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vertical="center" wrapText="1"/>
    </xf>
    <xf numFmtId="0" fontId="43" fillId="0" borderId="0" xfId="0" applyFont="1" applyFill="1" applyAlignment="1">
      <alignment vertical="center" wrapText="1"/>
    </xf>
    <xf numFmtId="4" fontId="42" fillId="0" borderId="0" xfId="0" applyNumberFormat="1" applyFont="1" applyFill="1" applyAlignment="1">
      <alignment horizontal="center" vertical="center" wrapText="1"/>
    </xf>
    <xf numFmtId="165" fontId="43" fillId="0" borderId="32" xfId="86" applyFont="1" applyFill="1" applyBorder="1" applyAlignment="1">
      <alignment horizontal="left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2" fillId="0" borderId="13" xfId="0" applyNumberFormat="1" applyFont="1" applyFill="1" applyBorder="1" applyAlignment="1" applyProtection="1">
      <alignment horizontal="center" vertical="center"/>
      <protection locked="0"/>
    </xf>
    <xf numFmtId="0" fontId="42" fillId="0" borderId="32" xfId="0" applyNumberFormat="1" applyFont="1" applyFill="1" applyBorder="1" applyAlignment="1" applyProtection="1">
      <alignment horizontal="center" vertical="center"/>
      <protection locked="0"/>
    </xf>
    <xf numFmtId="0" fontId="43" fillId="0" borderId="32" xfId="0" applyFont="1" applyFill="1" applyBorder="1" applyAlignment="1">
      <alignment horizontal="left" vertical="center" wrapText="1"/>
    </xf>
    <xf numFmtId="0" fontId="43" fillId="0" borderId="0" xfId="0" applyFont="1" applyFill="1" applyAlignment="1" applyProtection="1">
      <alignment vertical="center" wrapText="1"/>
      <protection locked="0"/>
    </xf>
    <xf numFmtId="0" fontId="43" fillId="0" borderId="13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 wrapText="1"/>
    </xf>
    <xf numFmtId="0" fontId="43" fillId="0" borderId="35" xfId="0" applyFont="1" applyFill="1" applyBorder="1" applyAlignment="1">
      <alignment horizontal="left" vertical="center" wrapText="1"/>
    </xf>
    <xf numFmtId="0" fontId="43" fillId="0" borderId="3" xfId="0" applyFont="1" applyFill="1" applyBorder="1" applyAlignment="1">
      <alignment horizontal="center" vertical="center" wrapText="1"/>
    </xf>
    <xf numFmtId="4" fontId="43" fillId="0" borderId="34" xfId="70" applyNumberFormat="1" applyFont="1" applyFill="1" applyBorder="1" applyAlignment="1">
      <alignment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vertical="center" wrapText="1"/>
    </xf>
    <xf numFmtId="4" fontId="7" fillId="0" borderId="33" xfId="86" applyNumberFormat="1" applyFont="1" applyBorder="1" applyAlignment="1">
      <alignment vertical="center"/>
    </xf>
    <xf numFmtId="0" fontId="42" fillId="0" borderId="0" xfId="0" applyFont="1" applyFill="1" applyAlignment="1">
      <alignment vertical="center" wrapText="1"/>
    </xf>
    <xf numFmtId="0" fontId="42" fillId="0" borderId="44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 wrapText="1"/>
    </xf>
    <xf numFmtId="4" fontId="42" fillId="37" borderId="32" xfId="0" applyNumberFormat="1" applyFont="1" applyFill="1" applyBorder="1" applyAlignment="1">
      <alignment horizontal="right" vertical="center" wrapText="1"/>
    </xf>
    <xf numFmtId="0" fontId="42" fillId="37" borderId="36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4" fontId="43" fillId="0" borderId="0" xfId="0" applyNumberFormat="1" applyFont="1" applyFill="1" applyBorder="1" applyAlignment="1">
      <alignment horizontal="center" vertical="center" wrapText="1"/>
    </xf>
    <xf numFmtId="0" fontId="43" fillId="36" borderId="0" xfId="0" applyFont="1" applyFill="1" applyBorder="1" applyAlignment="1">
      <alignment vertical="center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36" borderId="0" xfId="0" applyFont="1" applyFill="1" applyAlignment="1">
      <alignment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42" fillId="37" borderId="2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vertical="center" wrapText="1"/>
    </xf>
    <xf numFmtId="4" fontId="7" fillId="0" borderId="38" xfId="86" applyNumberFormat="1" applyFont="1" applyBorder="1" applyAlignment="1">
      <alignment vertical="center"/>
    </xf>
    <xf numFmtId="0" fontId="42" fillId="37" borderId="0" xfId="0" applyFont="1" applyFill="1" applyBorder="1" applyAlignment="1">
      <alignment horizontal="center" vertical="center" wrapText="1"/>
    </xf>
    <xf numFmtId="0" fontId="42" fillId="37" borderId="34" xfId="0" applyFont="1" applyFill="1" applyBorder="1" applyAlignment="1">
      <alignment vertical="center" wrapText="1"/>
    </xf>
    <xf numFmtId="0" fontId="43" fillId="0" borderId="3" xfId="0" applyFont="1" applyFill="1" applyBorder="1" applyAlignment="1">
      <alignment horizontal="left" vertical="center" wrapText="1"/>
    </xf>
    <xf numFmtId="0" fontId="42" fillId="37" borderId="34" xfId="0" applyFont="1" applyFill="1" applyBorder="1" applyAlignment="1">
      <alignment horizontal="left" vertical="center" wrapText="1"/>
    </xf>
    <xf numFmtId="0" fontId="43" fillId="35" borderId="32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>
      <alignment vertical="center" wrapText="1"/>
    </xf>
    <xf numFmtId="4" fontId="42" fillId="35" borderId="0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Fill="1" applyAlignment="1">
      <alignment vertical="center" wrapText="1"/>
    </xf>
    <xf numFmtId="4" fontId="42" fillId="35" borderId="0" xfId="0" applyNumberFormat="1" applyFont="1" applyFill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32" xfId="0" applyFont="1" applyFill="1" applyBorder="1" applyAlignment="1">
      <alignment horizontal="center" vertical="center"/>
    </xf>
    <xf numFmtId="4" fontId="7" fillId="0" borderId="1" xfId="86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4" fontId="42" fillId="37" borderId="38" xfId="0" applyNumberFormat="1" applyFont="1" applyFill="1" applyBorder="1" applyAlignment="1">
      <alignment horizontal="right" vertical="center" wrapText="1"/>
    </xf>
    <xf numFmtId="0" fontId="42" fillId="37" borderId="1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vertical="center" wrapText="1"/>
    </xf>
    <xf numFmtId="4" fontId="7" fillId="0" borderId="32" xfId="86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42" fillId="35" borderId="0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4" fontId="42" fillId="37" borderId="33" xfId="0" applyNumberFormat="1" applyFont="1" applyFill="1" applyBorder="1" applyAlignment="1">
      <alignment horizontal="right" vertical="center" wrapText="1"/>
    </xf>
    <xf numFmtId="0" fontId="42" fillId="37" borderId="7" xfId="0" applyFont="1" applyFill="1" applyBorder="1" applyAlignment="1">
      <alignment horizontal="center" vertical="center" wrapText="1"/>
    </xf>
    <xf numFmtId="4" fontId="43" fillId="0" borderId="0" xfId="0" quotePrefix="1" applyNumberFormat="1" applyFont="1" applyFill="1" applyBorder="1" applyAlignment="1">
      <alignment horizontal="left" vertical="center" wrapText="1"/>
    </xf>
    <xf numFmtId="4" fontId="42" fillId="37" borderId="4" xfId="0" applyNumberFormat="1" applyFont="1" applyFill="1" applyBorder="1" applyAlignment="1">
      <alignment horizontal="right" vertical="center" wrapText="1"/>
    </xf>
    <xf numFmtId="0" fontId="43" fillId="37" borderId="2" xfId="0" applyFont="1" applyFill="1" applyBorder="1" applyAlignment="1">
      <alignment horizontal="center" vertical="center" wrapText="1"/>
    </xf>
    <xf numFmtId="4" fontId="42" fillId="37" borderId="10" xfId="0" applyNumberFormat="1" applyFont="1" applyFill="1" applyBorder="1" applyAlignment="1">
      <alignment horizontal="right" vertical="center" wrapText="1"/>
    </xf>
    <xf numFmtId="0" fontId="43" fillId="37" borderId="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 wrapText="1"/>
    </xf>
    <xf numFmtId="4" fontId="42" fillId="37" borderId="28" xfId="0" applyNumberFormat="1" applyFont="1" applyFill="1" applyBorder="1" applyAlignment="1">
      <alignment horizontal="right" vertical="center" wrapText="1"/>
    </xf>
    <xf numFmtId="0" fontId="43" fillId="37" borderId="30" xfId="0" applyFont="1" applyFill="1" applyBorder="1" applyAlignment="1">
      <alignment horizontal="center" vertical="center" wrapText="1"/>
    </xf>
    <xf numFmtId="4" fontId="42" fillId="0" borderId="0" xfId="0" applyNumberFormat="1" applyFont="1" applyFill="1" applyBorder="1" applyAlignment="1">
      <alignment horizontal="left" vertical="center" wrapText="1"/>
    </xf>
    <xf numFmtId="4" fontId="44" fillId="0" borderId="0" xfId="0" applyNumberFormat="1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4" fontId="43" fillId="0" borderId="0" xfId="0" applyNumberFormat="1" applyFont="1" applyBorder="1" applyAlignment="1">
      <alignment vertical="center" wrapText="1"/>
    </xf>
    <xf numFmtId="4" fontId="42" fillId="0" borderId="0" xfId="0" applyNumberFormat="1" applyFont="1" applyFill="1" applyBorder="1" applyAlignment="1">
      <alignment horizontal="right" vertical="center" wrapText="1"/>
    </xf>
    <xf numFmtId="0" fontId="43" fillId="0" borderId="0" xfId="0" applyFont="1"/>
    <xf numFmtId="0" fontId="42" fillId="0" borderId="0" xfId="0" applyFont="1" applyFill="1" applyAlignment="1">
      <alignment horizontal="center" vertical="center"/>
    </xf>
    <xf numFmtId="4" fontId="42" fillId="0" borderId="0" xfId="0" applyNumberFormat="1" applyFont="1" applyFill="1" applyAlignment="1">
      <alignment horizontal="left" vertical="center" wrapText="1"/>
    </xf>
    <xf numFmtId="4" fontId="42" fillId="0" borderId="34" xfId="86" applyNumberFormat="1" applyFont="1" applyFill="1" applyBorder="1" applyAlignment="1">
      <alignment vertical="center" wrapText="1"/>
    </xf>
    <xf numFmtId="4" fontId="42" fillId="0" borderId="43" xfId="86" applyNumberFormat="1" applyFont="1" applyFill="1" applyBorder="1" applyAlignment="1">
      <alignment vertical="center" wrapText="1"/>
    </xf>
    <xf numFmtId="4" fontId="7" fillId="0" borderId="33" xfId="86" applyNumberFormat="1" applyFont="1" applyFill="1" applyBorder="1" applyAlignment="1">
      <alignment vertical="center" wrapText="1"/>
    </xf>
    <xf numFmtId="4" fontId="7" fillId="0" borderId="16" xfId="86" applyNumberFormat="1" applyFont="1" applyFill="1" applyBorder="1" applyAlignment="1">
      <alignment vertical="center" wrapText="1"/>
    </xf>
    <xf numFmtId="4" fontId="7" fillId="0" borderId="32" xfId="86" applyNumberFormat="1" applyFont="1" applyFill="1" applyBorder="1" applyAlignment="1">
      <alignment vertical="center" wrapText="1"/>
    </xf>
    <xf numFmtId="4" fontId="7" fillId="0" borderId="39" xfId="86" applyNumberFormat="1" applyFont="1" applyFill="1" applyBorder="1" applyAlignment="1">
      <alignment vertical="center" wrapText="1"/>
    </xf>
    <xf numFmtId="4" fontId="7" fillId="0" borderId="32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" fontId="42" fillId="37" borderId="2" xfId="86" applyNumberFormat="1" applyFont="1" applyFill="1" applyBorder="1" applyAlignment="1">
      <alignment vertical="center" wrapText="1"/>
    </xf>
    <xf numFmtId="4" fontId="42" fillId="37" borderId="12" xfId="86" applyNumberFormat="1" applyFont="1" applyFill="1" applyBorder="1" applyAlignment="1">
      <alignment vertical="center" wrapText="1"/>
    </xf>
    <xf numFmtId="4" fontId="43" fillId="0" borderId="34" xfId="86" applyNumberFormat="1" applyFont="1" applyFill="1" applyBorder="1" applyAlignment="1">
      <alignment vertical="center" wrapText="1"/>
    </xf>
    <xf numFmtId="4" fontId="43" fillId="0" borderId="43" xfId="86" applyNumberFormat="1" applyFont="1" applyFill="1" applyBorder="1" applyAlignment="1">
      <alignment vertical="center" wrapText="1"/>
    </xf>
    <xf numFmtId="4" fontId="43" fillId="0" borderId="32" xfId="86" applyNumberFormat="1" applyFont="1" applyFill="1" applyBorder="1" applyAlignment="1">
      <alignment vertical="center" wrapText="1"/>
    </xf>
    <xf numFmtId="4" fontId="43" fillId="0" borderId="32" xfId="86" applyNumberFormat="1" applyFont="1" applyFill="1" applyBorder="1" applyAlignment="1" applyProtection="1">
      <alignment vertical="center" wrapText="1"/>
      <protection locked="0"/>
    </xf>
    <xf numFmtId="4" fontId="43" fillId="0" borderId="35" xfId="86" applyNumberFormat="1" applyFont="1" applyFill="1" applyBorder="1" applyAlignment="1" applyProtection="1">
      <alignment vertical="center" wrapText="1"/>
      <protection locked="0"/>
    </xf>
    <xf numFmtId="4" fontId="43" fillId="0" borderId="35" xfId="86" applyNumberFormat="1" applyFont="1" applyFill="1" applyBorder="1" applyAlignment="1">
      <alignment vertical="center" wrapText="1"/>
    </xf>
    <xf numFmtId="4" fontId="7" fillId="0" borderId="35" xfId="86" applyNumberFormat="1" applyFont="1" applyFill="1" applyBorder="1" applyAlignment="1">
      <alignment vertical="center" wrapText="1"/>
    </xf>
    <xf numFmtId="4" fontId="7" fillId="0" borderId="15" xfId="86" applyNumberFormat="1" applyFont="1" applyFill="1" applyBorder="1" applyAlignment="1">
      <alignment vertical="center" wrapText="1"/>
    </xf>
    <xf numFmtId="4" fontId="7" fillId="0" borderId="33" xfId="0" applyNumberFormat="1" applyFont="1" applyBorder="1" applyAlignment="1">
      <alignment vertical="center"/>
    </xf>
    <xf numFmtId="4" fontId="43" fillId="0" borderId="33" xfId="86" applyNumberFormat="1" applyFont="1" applyFill="1" applyBorder="1" applyAlignment="1">
      <alignment vertical="center" wrapText="1"/>
    </xf>
    <xf numFmtId="4" fontId="43" fillId="0" borderId="16" xfId="86" applyNumberFormat="1" applyFont="1" applyFill="1" applyBorder="1" applyAlignment="1">
      <alignment vertical="center" wrapText="1"/>
    </xf>
    <xf numFmtId="4" fontId="43" fillId="0" borderId="39" xfId="86" applyNumberFormat="1" applyFont="1" applyFill="1" applyBorder="1" applyAlignment="1">
      <alignment vertical="center" wrapText="1"/>
    </xf>
    <xf numFmtId="4" fontId="43" fillId="0" borderId="15" xfId="86" applyNumberFormat="1" applyFont="1" applyFill="1" applyBorder="1" applyAlignment="1">
      <alignment vertical="center" wrapText="1"/>
    </xf>
    <xf numFmtId="4" fontId="42" fillId="37" borderId="34" xfId="86" applyNumberFormat="1" applyFont="1" applyFill="1" applyBorder="1" applyAlignment="1">
      <alignment vertical="center" wrapText="1"/>
    </xf>
    <xf numFmtId="4" fontId="42" fillId="37" borderId="43" xfId="86" applyNumberFormat="1" applyFont="1" applyFill="1" applyBorder="1" applyAlignment="1">
      <alignment vertical="center" wrapText="1"/>
    </xf>
    <xf numFmtId="4" fontId="43" fillId="0" borderId="32" xfId="0" applyNumberFormat="1" applyFont="1" applyFill="1" applyBorder="1" applyAlignment="1">
      <alignment vertical="center" wrapText="1"/>
    </xf>
    <xf numFmtId="4" fontId="7" fillId="0" borderId="38" xfId="0" applyNumberFormat="1" applyFont="1" applyBorder="1" applyAlignment="1">
      <alignment vertical="center"/>
    </xf>
    <xf numFmtId="4" fontId="43" fillId="0" borderId="38" xfId="86" applyNumberFormat="1" applyFont="1" applyFill="1" applyBorder="1" applyAlignment="1">
      <alignment vertical="center" wrapText="1"/>
    </xf>
    <xf numFmtId="4" fontId="43" fillId="0" borderId="45" xfId="86" applyNumberFormat="1" applyFont="1" applyFill="1" applyBorder="1" applyAlignment="1">
      <alignment vertical="center" wrapText="1"/>
    </xf>
    <xf numFmtId="4" fontId="42" fillId="37" borderId="0" xfId="86" applyNumberFormat="1" applyFont="1" applyFill="1" applyBorder="1" applyAlignment="1">
      <alignment vertical="center" wrapText="1"/>
    </xf>
    <xf numFmtId="4" fontId="42" fillId="37" borderId="5" xfId="86" applyNumberFormat="1" applyFont="1" applyFill="1" applyBorder="1" applyAlignment="1">
      <alignment vertical="center" wrapText="1"/>
    </xf>
    <xf numFmtId="4" fontId="9" fillId="35" borderId="32" xfId="0" applyNumberFormat="1" applyFont="1" applyFill="1" applyBorder="1" applyAlignment="1">
      <alignment vertical="center" wrapText="1"/>
    </xf>
    <xf numFmtId="4" fontId="9" fillId="35" borderId="39" xfId="0" applyNumberFormat="1" applyFont="1" applyFill="1" applyBorder="1" applyAlignment="1">
      <alignment vertical="center"/>
    </xf>
    <xf numFmtId="4" fontId="9" fillId="0" borderId="32" xfId="86" applyNumberFormat="1" applyFont="1" applyFill="1" applyBorder="1" applyAlignment="1">
      <alignment vertical="center"/>
    </xf>
    <xf numFmtId="4" fontId="9" fillId="0" borderId="32" xfId="0" applyNumberFormat="1" applyFont="1" applyBorder="1" applyAlignment="1">
      <alignment vertical="center" wrapText="1"/>
    </xf>
    <xf numFmtId="4" fontId="9" fillId="0" borderId="32" xfId="86" applyNumberFormat="1" applyFont="1" applyBorder="1" applyAlignment="1">
      <alignment vertical="center"/>
    </xf>
    <xf numFmtId="4" fontId="42" fillId="37" borderId="6" xfId="86" applyNumberFormat="1" applyFont="1" applyFill="1" applyBorder="1" applyAlignment="1">
      <alignment vertical="center" wrapText="1"/>
    </xf>
    <xf numFmtId="4" fontId="42" fillId="37" borderId="9" xfId="86" applyNumberFormat="1" applyFont="1" applyFill="1" applyBorder="1" applyAlignment="1">
      <alignment vertical="center" wrapText="1"/>
    </xf>
    <xf numFmtId="4" fontId="43" fillId="0" borderId="0" xfId="86" applyNumberFormat="1" applyFont="1" applyFill="1" applyBorder="1" applyAlignment="1">
      <alignment vertical="center" wrapText="1"/>
    </xf>
    <xf numFmtId="4" fontId="43" fillId="0" borderId="5" xfId="86" applyNumberFormat="1" applyFont="1" applyFill="1" applyBorder="1" applyAlignment="1">
      <alignment vertical="center" wrapText="1"/>
    </xf>
    <xf numFmtId="4" fontId="43" fillId="37" borderId="2" xfId="0" applyNumberFormat="1" applyFont="1" applyFill="1" applyBorder="1" applyAlignment="1">
      <alignment vertical="center" wrapText="1"/>
    </xf>
    <xf numFmtId="4" fontId="43" fillId="37" borderId="2" xfId="86" applyNumberFormat="1" applyFont="1" applyFill="1" applyBorder="1" applyAlignment="1">
      <alignment vertical="center" wrapText="1"/>
    </xf>
    <xf numFmtId="4" fontId="42" fillId="37" borderId="32" xfId="0" applyNumberFormat="1" applyFont="1" applyFill="1" applyBorder="1" applyAlignment="1">
      <alignment vertical="center" wrapText="1"/>
    </xf>
    <xf numFmtId="4" fontId="42" fillId="37" borderId="39" xfId="86" applyNumberFormat="1" applyFont="1" applyFill="1" applyBorder="1" applyAlignment="1">
      <alignment vertical="center" wrapText="1"/>
    </xf>
    <xf numFmtId="4" fontId="43" fillId="37" borderId="0" xfId="0" applyNumberFormat="1" applyFont="1" applyFill="1" applyBorder="1" applyAlignment="1">
      <alignment vertical="center" wrapText="1"/>
    </xf>
    <xf numFmtId="4" fontId="43" fillId="37" borderId="0" xfId="86" applyNumberFormat="1" applyFont="1" applyFill="1" applyBorder="1" applyAlignment="1">
      <alignment vertical="center" wrapText="1"/>
    </xf>
    <xf numFmtId="4" fontId="42" fillId="37" borderId="35" xfId="0" applyNumberFormat="1" applyFont="1" applyFill="1" applyBorder="1" applyAlignment="1">
      <alignment vertical="center" wrapText="1"/>
    </xf>
    <xf numFmtId="4" fontId="43" fillId="37" borderId="30" xfId="0" applyNumberFormat="1" applyFont="1" applyFill="1" applyBorder="1" applyAlignment="1">
      <alignment vertical="center" wrapText="1"/>
    </xf>
    <xf numFmtId="4" fontId="43" fillId="37" borderId="30" xfId="86" applyNumberFormat="1" applyFont="1" applyFill="1" applyBorder="1" applyAlignment="1">
      <alignment vertical="center" wrapText="1"/>
    </xf>
    <xf numFmtId="4" fontId="42" fillId="37" borderId="29" xfId="86" applyNumberFormat="1" applyFont="1" applyFill="1" applyBorder="1" applyAlignment="1">
      <alignment vertical="center" wrapText="1"/>
    </xf>
    <xf numFmtId="4" fontId="42" fillId="0" borderId="0" xfId="86" applyNumberFormat="1" applyFont="1" applyFill="1" applyBorder="1" applyAlignment="1">
      <alignment vertical="center" wrapText="1"/>
    </xf>
    <xf numFmtId="4" fontId="45" fillId="0" borderId="0" xfId="86" applyNumberFormat="1" applyFont="1" applyFill="1" applyAlignment="1">
      <alignment vertical="center" wrapText="1"/>
    </xf>
    <xf numFmtId="4" fontId="43" fillId="0" borderId="0" xfId="86" applyNumberFormat="1" applyFont="1" applyFill="1" applyAlignment="1">
      <alignment vertical="center" wrapText="1"/>
    </xf>
    <xf numFmtId="4" fontId="42" fillId="0" borderId="0" xfId="86" applyNumberFormat="1" applyFont="1" applyFill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7" fillId="0" borderId="32" xfId="0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2" fontId="7" fillId="0" borderId="32" xfId="0" applyNumberFormat="1" applyFont="1" applyBorder="1" applyAlignment="1">
      <alignment horizontal="right" vertical="center"/>
    </xf>
    <xf numFmtId="0" fontId="46" fillId="2" borderId="17" xfId="0" applyFont="1" applyFill="1" applyBorder="1" applyAlignment="1">
      <alignment vertical="center"/>
    </xf>
    <xf numFmtId="0" fontId="46" fillId="2" borderId="0" xfId="0" applyFont="1" applyFill="1" applyBorder="1" applyAlignment="1">
      <alignment horizontal="center" vertical="center"/>
    </xf>
    <xf numFmtId="4" fontId="46" fillId="2" borderId="0" xfId="0" applyNumberFormat="1" applyFont="1" applyFill="1" applyBorder="1" applyAlignment="1">
      <alignment vertical="center"/>
    </xf>
    <xf numFmtId="0" fontId="47" fillId="2" borderId="0" xfId="0" applyFont="1" applyFill="1" applyBorder="1" applyAlignment="1">
      <alignment vertical="center"/>
    </xf>
    <xf numFmtId="4" fontId="46" fillId="2" borderId="5" xfId="0" applyNumberFormat="1" applyFont="1" applyFill="1" applyBorder="1" applyAlignment="1">
      <alignment horizontal="right" vertical="center"/>
    </xf>
    <xf numFmtId="0" fontId="46" fillId="0" borderId="0" xfId="0" applyFont="1" applyBorder="1" applyAlignment="1">
      <alignment vertical="center"/>
    </xf>
    <xf numFmtId="0" fontId="2" fillId="0" borderId="4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4" fontId="4" fillId="34" borderId="11" xfId="0" applyNumberFormat="1" applyFont="1" applyFill="1" applyBorder="1" applyAlignment="1">
      <alignment horizontal="center"/>
    </xf>
    <xf numFmtId="49" fontId="43" fillId="0" borderId="60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4" fontId="2" fillId="37" borderId="0" xfId="0" applyNumberFormat="1" applyFont="1" applyFill="1" applyBorder="1" applyAlignment="1">
      <alignment horizontal="right"/>
    </xf>
    <xf numFmtId="0" fontId="2" fillId="37" borderId="0" xfId="0" applyFont="1" applyFill="1" applyBorder="1" applyAlignment="1">
      <alignment horizontal="right"/>
    </xf>
    <xf numFmtId="4" fontId="2" fillId="37" borderId="30" xfId="0" applyNumberFormat="1" applyFont="1" applyFill="1" applyBorder="1" applyAlignment="1">
      <alignment horizontal="right"/>
    </xf>
    <xf numFmtId="0" fontId="2" fillId="37" borderId="30" xfId="0" applyFont="1" applyFill="1" applyBorder="1" applyAlignment="1">
      <alignment horizontal="right"/>
    </xf>
    <xf numFmtId="4" fontId="2" fillId="0" borderId="46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" fontId="2" fillId="35" borderId="48" xfId="0" applyNumberFormat="1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4" fontId="42" fillId="37" borderId="49" xfId="0" applyNumberFormat="1" applyFont="1" applyFill="1" applyBorder="1" applyAlignment="1">
      <alignment vertical="center" wrapText="1"/>
    </xf>
    <xf numFmtId="4" fontId="42" fillId="37" borderId="50" xfId="0" applyNumberFormat="1" applyFont="1" applyFill="1" applyBorder="1" applyAlignment="1">
      <alignment vertical="center" wrapText="1"/>
    </xf>
  </cellXfs>
  <cellStyles count="88">
    <cellStyle name="20% - Ênfase1" xfId="1" builtinId="30" customBuiltin="1"/>
    <cellStyle name="20% - Ênfase1 2" xfId="2"/>
    <cellStyle name="20% - Ênfase2" xfId="3" builtinId="34" customBuiltin="1"/>
    <cellStyle name="20% - Ênfase2 2" xfId="4"/>
    <cellStyle name="20% - Ênfase3" xfId="5" builtinId="38" customBuiltin="1"/>
    <cellStyle name="20% - Ênfase3 2" xfId="6"/>
    <cellStyle name="20% - Ênfase4" xfId="7" builtinId="42" customBuiltin="1"/>
    <cellStyle name="20% - Ênfase4 2" xfId="8"/>
    <cellStyle name="20% - Ênfase5" xfId="9" builtinId="46" customBuiltin="1"/>
    <cellStyle name="20% - Ênfase5 2" xfId="10"/>
    <cellStyle name="20% - Ênfase6" xfId="11" builtinId="50" customBuiltin="1"/>
    <cellStyle name="20% - Ênfase6 2" xfId="12"/>
    <cellStyle name="40% - Ênfase1" xfId="13" builtinId="31" customBuiltin="1"/>
    <cellStyle name="40% - Ênfase1 2" xfId="14"/>
    <cellStyle name="40% - Ênfase2" xfId="15" builtinId="35" customBuiltin="1"/>
    <cellStyle name="40% - Ênfase2 2" xfId="16"/>
    <cellStyle name="40% - Ênfase3" xfId="17" builtinId="39" customBuiltin="1"/>
    <cellStyle name="40% - Ênfase3 2" xfId="18"/>
    <cellStyle name="40% - Ênfase4" xfId="19" builtinId="43" customBuiltin="1"/>
    <cellStyle name="40% - Ênfase4 2" xfId="20"/>
    <cellStyle name="40% - Ênfase5" xfId="21" builtinId="47" customBuiltin="1"/>
    <cellStyle name="40% - Ênfase5 2" xfId="22"/>
    <cellStyle name="40% - Ênfase6" xfId="23" builtinId="51" customBuiltin="1"/>
    <cellStyle name="40% - Ênfase6 2" xfId="24"/>
    <cellStyle name="60% - Ênfase1" xfId="25" builtinId="32" customBuiltin="1"/>
    <cellStyle name="60% - Ênfase1 2" xfId="26"/>
    <cellStyle name="60% - Ênfase2" xfId="27" builtinId="36" customBuiltin="1"/>
    <cellStyle name="60% - Ênfase2 2" xfId="28"/>
    <cellStyle name="60% - Ênfase3" xfId="29" builtinId="40" customBuiltin="1"/>
    <cellStyle name="60% - Ênfase3 2" xfId="30"/>
    <cellStyle name="60% - Ênfase4" xfId="31" builtinId="44" customBuiltin="1"/>
    <cellStyle name="60% - Ênfase4 2" xfId="32"/>
    <cellStyle name="60% - Ênfase5" xfId="33" builtinId="48" customBuiltin="1"/>
    <cellStyle name="60% - Ênfase5 2" xfId="34"/>
    <cellStyle name="60% - Ênfase6" xfId="35" builtinId="52" customBuiltin="1"/>
    <cellStyle name="60% - Ênfase6 2" xfId="36"/>
    <cellStyle name="Bom" xfId="37" builtinId="26" customBuiltin="1"/>
    <cellStyle name="Bom 2" xfId="38"/>
    <cellStyle name="Cálculo" xfId="39" builtinId="22" customBuiltin="1"/>
    <cellStyle name="Cálculo 2" xfId="40"/>
    <cellStyle name="Célula de Verificação" xfId="41" builtinId="23" customBuiltin="1"/>
    <cellStyle name="Célula de Verificação 2" xfId="42"/>
    <cellStyle name="Célula Vinculada" xfId="43" builtinId="24" customBuiltin="1"/>
    <cellStyle name="Célula Vinculada 2" xfId="44"/>
    <cellStyle name="Ênfase1" xfId="45" builtinId="29" customBuiltin="1"/>
    <cellStyle name="Ênfase1 2" xfId="46"/>
    <cellStyle name="Ênfase2" xfId="47" builtinId="33" customBuiltin="1"/>
    <cellStyle name="Ênfase2 2" xfId="48"/>
    <cellStyle name="Ênfase3" xfId="49" builtinId="37" customBuiltin="1"/>
    <cellStyle name="Ênfase3 2" xfId="50"/>
    <cellStyle name="Ênfase4" xfId="51" builtinId="41" customBuiltin="1"/>
    <cellStyle name="Ênfase4 2" xfId="52"/>
    <cellStyle name="Ênfase5" xfId="53" builtinId="45" customBuiltin="1"/>
    <cellStyle name="Ênfase5 2" xfId="54"/>
    <cellStyle name="Ênfase6" xfId="55" builtinId="49" customBuiltin="1"/>
    <cellStyle name="Ênfase6 2" xfId="56"/>
    <cellStyle name="Entrada" xfId="57" builtinId="20" customBuiltin="1"/>
    <cellStyle name="Entrada 2" xfId="58"/>
    <cellStyle name="Incorreto" xfId="59" builtinId="27" customBuiltin="1"/>
    <cellStyle name="Incorreto 2" xfId="60"/>
    <cellStyle name="Neutra" xfId="61" builtinId="28" customBuiltin="1"/>
    <cellStyle name="Neutra 2" xfId="62"/>
    <cellStyle name="Normal" xfId="0" builtinId="0"/>
    <cellStyle name="Normal 2" xfId="63"/>
    <cellStyle name="Normal 3" xfId="64"/>
    <cellStyle name="Normal 4" xfId="65"/>
    <cellStyle name="Nota 2" xfId="66"/>
    <cellStyle name="Porcentagem 2" xfId="67"/>
    <cellStyle name="Saída" xfId="68" builtinId="21" customBuiltin="1"/>
    <cellStyle name="Saída 2" xfId="69"/>
    <cellStyle name="Separador de milhares_implant eletr" xfId="70"/>
    <cellStyle name="Texto de Aviso" xfId="71" builtinId="11" customBuiltin="1"/>
    <cellStyle name="Texto de Aviso 2" xfId="72"/>
    <cellStyle name="Texto Explicativo" xfId="73" builtinId="53" customBuiltin="1"/>
    <cellStyle name="Texto Explicativo 2" xfId="74"/>
    <cellStyle name="Título" xfId="75" builtinId="15" customBuiltin="1"/>
    <cellStyle name="Título 1" xfId="76" builtinId="16" customBuiltin="1"/>
    <cellStyle name="Título 1 2" xfId="77"/>
    <cellStyle name="Título 2" xfId="78" builtinId="17" customBuiltin="1"/>
    <cellStyle name="Título 2 2" xfId="79"/>
    <cellStyle name="Título 3" xfId="80" builtinId="18" customBuiltin="1"/>
    <cellStyle name="Título 3 2" xfId="81"/>
    <cellStyle name="Título 4" xfId="82" builtinId="19" customBuiltin="1"/>
    <cellStyle name="Título 4 2" xfId="83"/>
    <cellStyle name="Total" xfId="84" builtinId="25" customBuiltin="1"/>
    <cellStyle name="Total 2" xfId="85"/>
    <cellStyle name="Vírgula" xfId="86" builtinId="3"/>
    <cellStyle name="Vírgula 2" xfId="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rmuratore\Meus%20documentos\ze%20roberto\PECarlosBotelho\SP%20139\sanit&#225;rio\planilhas\caragua\nucleolazer\playgrou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 xml:space="preserve"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Zeros="0" tabSelected="1" view="pageBreakPreview" zoomScaleNormal="100" zoomScaleSheetLayoutView="100" workbookViewId="0">
      <selection activeCell="H17" sqref="H17"/>
    </sheetView>
  </sheetViews>
  <sheetFormatPr defaultColWidth="11.42578125" defaultRowHeight="12.75" x14ac:dyDescent="0.2"/>
  <cols>
    <col min="1" max="1" width="5.140625" style="30" customWidth="1"/>
    <col min="2" max="2" width="49" style="7" customWidth="1"/>
    <col min="3" max="18" width="5.7109375" style="31" customWidth="1"/>
    <col min="19" max="19" width="17.140625" style="33" customWidth="1"/>
    <col min="20" max="16384" width="11.42578125" style="7"/>
  </cols>
  <sheetData>
    <row r="1" spans="1:19" s="1" customFormat="1" ht="23.25" customHeight="1" thickBot="1" x14ac:dyDescent="0.25">
      <c r="A1" s="50"/>
      <c r="B1" s="51" t="s">
        <v>26</v>
      </c>
      <c r="C1" s="285" t="s">
        <v>27</v>
      </c>
      <c r="D1" s="286"/>
      <c r="E1" s="286"/>
      <c r="F1" s="287"/>
      <c r="G1" s="285" t="s">
        <v>28</v>
      </c>
      <c r="H1" s="286"/>
      <c r="I1" s="286"/>
      <c r="J1" s="287"/>
      <c r="K1" s="285" t="s">
        <v>29</v>
      </c>
      <c r="L1" s="286"/>
      <c r="M1" s="286"/>
      <c r="N1" s="287"/>
      <c r="O1" s="285" t="s">
        <v>414</v>
      </c>
      <c r="P1" s="286"/>
      <c r="Q1" s="286"/>
      <c r="R1" s="287"/>
      <c r="S1" s="52" t="s">
        <v>4</v>
      </c>
    </row>
    <row r="2" spans="1:19" s="274" customFormat="1" ht="4.9000000000000004" customHeight="1" thickBot="1" x14ac:dyDescent="0.25">
      <c r="A2" s="269"/>
      <c r="B2" s="270"/>
      <c r="C2" s="271"/>
      <c r="D2" s="272"/>
      <c r="E2" s="271"/>
      <c r="F2" s="271"/>
      <c r="G2" s="271"/>
      <c r="H2" s="272"/>
      <c r="I2" s="271"/>
      <c r="J2" s="271"/>
      <c r="K2" s="271"/>
      <c r="L2" s="271"/>
      <c r="M2" s="271"/>
      <c r="N2" s="271"/>
      <c r="O2" s="271"/>
      <c r="P2" s="272"/>
      <c r="Q2" s="271"/>
      <c r="R2" s="271"/>
      <c r="S2" s="273"/>
    </row>
    <row r="3" spans="1:19" x14ac:dyDescent="0.2">
      <c r="A3" s="53">
        <v>1</v>
      </c>
      <c r="B3" s="54" t="s">
        <v>21</v>
      </c>
      <c r="C3" s="55"/>
      <c r="D3" s="56"/>
      <c r="E3" s="56"/>
      <c r="F3" s="57"/>
      <c r="G3" s="58"/>
      <c r="H3" s="59"/>
      <c r="I3" s="59"/>
      <c r="J3" s="57"/>
      <c r="K3" s="59"/>
      <c r="L3" s="59"/>
      <c r="M3" s="59"/>
      <c r="N3" s="59"/>
      <c r="O3" s="58"/>
      <c r="P3" s="59"/>
      <c r="Q3" s="59"/>
      <c r="R3" s="57"/>
      <c r="S3" s="60">
        <f>PLANILHA!J18</f>
        <v>0</v>
      </c>
    </row>
    <row r="4" spans="1:19" x14ac:dyDescent="0.2">
      <c r="A4" s="48"/>
      <c r="B4" s="8"/>
      <c r="C4" s="9"/>
      <c r="D4" s="10"/>
      <c r="E4" s="10"/>
      <c r="F4" s="11"/>
      <c r="G4" s="9"/>
      <c r="H4" s="10"/>
      <c r="I4" s="10"/>
      <c r="J4" s="11"/>
      <c r="K4" s="10"/>
      <c r="L4" s="10"/>
      <c r="M4" s="10"/>
      <c r="N4" s="10"/>
      <c r="O4" s="9"/>
      <c r="P4" s="10"/>
      <c r="Q4" s="10"/>
      <c r="R4" s="11"/>
      <c r="S4" s="12"/>
    </row>
    <row r="5" spans="1:19" s="14" customFormat="1" ht="12.75" customHeight="1" x14ac:dyDescent="0.2">
      <c r="A5" s="47">
        <v>2</v>
      </c>
      <c r="B5" s="13" t="s">
        <v>208</v>
      </c>
      <c r="C5" s="19"/>
      <c r="D5" s="20"/>
      <c r="E5" s="20"/>
      <c r="F5" s="21"/>
      <c r="G5" s="19"/>
      <c r="H5" s="20"/>
      <c r="I5" s="20"/>
      <c r="J5" s="21"/>
      <c r="K5" s="20"/>
      <c r="L5" s="20"/>
      <c r="M5" s="41"/>
      <c r="N5" s="41"/>
      <c r="O5" s="40"/>
      <c r="P5" s="41"/>
      <c r="Q5" s="20"/>
      <c r="R5" s="21"/>
      <c r="S5" s="6">
        <f>PLANILHA!J26</f>
        <v>0</v>
      </c>
    </row>
    <row r="6" spans="1:19" s="14" customFormat="1" ht="12.75" customHeight="1" x14ac:dyDescent="0.2">
      <c r="A6" s="47"/>
      <c r="B6" s="15"/>
      <c r="C6" s="19"/>
      <c r="D6" s="20"/>
      <c r="E6" s="20"/>
      <c r="F6" s="21"/>
      <c r="G6" s="19"/>
      <c r="H6" s="20"/>
      <c r="I6" s="20"/>
      <c r="J6" s="21"/>
      <c r="K6" s="20"/>
      <c r="L6" s="20"/>
      <c r="M6" s="20"/>
      <c r="N6" s="20"/>
      <c r="O6" s="19"/>
      <c r="P6" s="20"/>
      <c r="Q6" s="20"/>
      <c r="R6" s="21"/>
      <c r="S6" s="6"/>
    </row>
    <row r="7" spans="1:19" s="14" customFormat="1" ht="12.75" customHeight="1" x14ac:dyDescent="0.2">
      <c r="A7" s="49">
        <v>3</v>
      </c>
      <c r="B7" s="13" t="s">
        <v>110</v>
      </c>
      <c r="C7" s="22"/>
      <c r="D7" s="23"/>
      <c r="E7" s="23"/>
      <c r="F7" s="39"/>
      <c r="G7" s="37"/>
      <c r="H7" s="42"/>
      <c r="I7" s="34"/>
      <c r="J7" s="35"/>
      <c r="K7" s="34"/>
      <c r="L7" s="34"/>
      <c r="M7" s="34"/>
      <c r="N7" s="34"/>
      <c r="O7" s="22"/>
      <c r="P7" s="23"/>
      <c r="Q7" s="23"/>
      <c r="R7" s="24"/>
      <c r="S7" s="27">
        <f>PLANILHA!J33</f>
        <v>0</v>
      </c>
    </row>
    <row r="8" spans="1:19" s="14" customFormat="1" ht="12.75" customHeight="1" x14ac:dyDescent="0.2">
      <c r="A8" s="48"/>
      <c r="B8" s="26"/>
      <c r="C8" s="16"/>
      <c r="D8" s="17"/>
      <c r="E8" s="17"/>
      <c r="F8" s="18"/>
      <c r="G8" s="16"/>
      <c r="H8" s="17"/>
      <c r="I8" s="17"/>
      <c r="J8" s="18"/>
      <c r="K8" s="17"/>
      <c r="L8" s="17"/>
      <c r="M8" s="17"/>
      <c r="N8" s="17"/>
      <c r="O8" s="16"/>
      <c r="P8" s="17"/>
      <c r="Q8" s="17"/>
      <c r="R8" s="18"/>
      <c r="S8" s="12"/>
    </row>
    <row r="9" spans="1:19" s="14" customFormat="1" ht="12.75" customHeight="1" x14ac:dyDescent="0.2">
      <c r="A9" s="49">
        <v>4</v>
      </c>
      <c r="B9" s="13" t="s">
        <v>125</v>
      </c>
      <c r="C9" s="22"/>
      <c r="D9" s="23"/>
      <c r="E9" s="23"/>
      <c r="F9" s="24"/>
      <c r="G9" s="37"/>
      <c r="H9" s="38"/>
      <c r="I9" s="38"/>
      <c r="J9" s="24"/>
      <c r="K9" s="23"/>
      <c r="L9" s="23"/>
      <c r="M9" s="23"/>
      <c r="N9" s="23"/>
      <c r="O9" s="22"/>
      <c r="P9" s="23"/>
      <c r="Q9" s="23"/>
      <c r="R9" s="24"/>
      <c r="S9" s="27">
        <f>PLANILHA!J39</f>
        <v>0</v>
      </c>
    </row>
    <row r="10" spans="1:19" s="14" customFormat="1" ht="12.75" customHeight="1" x14ac:dyDescent="0.2">
      <c r="A10" s="48"/>
      <c r="B10" s="26"/>
      <c r="C10" s="16"/>
      <c r="D10" s="17"/>
      <c r="E10" s="17"/>
      <c r="F10" s="18"/>
      <c r="G10" s="16"/>
      <c r="H10" s="17"/>
      <c r="I10" s="17"/>
      <c r="J10" s="18"/>
      <c r="K10" s="17"/>
      <c r="L10" s="17"/>
      <c r="M10" s="17"/>
      <c r="N10" s="17"/>
      <c r="O10" s="16"/>
      <c r="P10" s="17"/>
      <c r="Q10" s="17"/>
      <c r="R10" s="18"/>
      <c r="S10" s="12"/>
    </row>
    <row r="11" spans="1:19" s="14" customFormat="1" ht="12.75" customHeight="1" x14ac:dyDescent="0.2">
      <c r="A11" s="47">
        <v>5</v>
      </c>
      <c r="B11" s="2" t="s">
        <v>17</v>
      </c>
      <c r="C11" s="19"/>
      <c r="D11" s="20"/>
      <c r="E11" s="20"/>
      <c r="F11" s="21"/>
      <c r="G11" s="19"/>
      <c r="H11" s="20"/>
      <c r="I11" s="72"/>
      <c r="J11" s="73"/>
      <c r="K11" s="74"/>
      <c r="L11" s="20"/>
      <c r="M11" s="20"/>
      <c r="N11" s="20"/>
      <c r="O11" s="19"/>
      <c r="P11" s="20"/>
      <c r="Q11" s="20"/>
      <c r="R11" s="21"/>
      <c r="S11" s="6">
        <f>PLANILHA!J43</f>
        <v>0</v>
      </c>
    </row>
    <row r="12" spans="1:19" s="14" customFormat="1" ht="12.75" customHeight="1" x14ac:dyDescent="0.2">
      <c r="A12" s="47"/>
      <c r="B12" s="15"/>
      <c r="C12" s="19"/>
      <c r="D12" s="20"/>
      <c r="E12" s="20"/>
      <c r="F12" s="21"/>
      <c r="G12" s="19"/>
      <c r="H12" s="20"/>
      <c r="I12" s="20"/>
      <c r="J12" s="21"/>
      <c r="K12" s="20"/>
      <c r="L12" s="20"/>
      <c r="M12" s="20"/>
      <c r="N12" s="20"/>
      <c r="O12" s="19"/>
      <c r="P12" s="20"/>
      <c r="Q12" s="20"/>
      <c r="R12" s="21"/>
      <c r="S12" s="6"/>
    </row>
    <row r="13" spans="1:19" s="14" customFormat="1" ht="12.75" customHeight="1" x14ac:dyDescent="0.2">
      <c r="A13" s="49">
        <v>6</v>
      </c>
      <c r="B13" s="13" t="s">
        <v>24</v>
      </c>
      <c r="C13" s="22"/>
      <c r="D13" s="23"/>
      <c r="E13" s="23"/>
      <c r="F13" s="24"/>
      <c r="G13" s="22"/>
      <c r="H13" s="23"/>
      <c r="I13" s="23"/>
      <c r="J13" s="24"/>
      <c r="K13" s="37"/>
      <c r="L13" s="38"/>
      <c r="M13" s="38"/>
      <c r="N13" s="23"/>
      <c r="O13" s="22"/>
      <c r="P13" s="23"/>
      <c r="Q13" s="23"/>
      <c r="R13" s="24"/>
      <c r="S13" s="45">
        <f>PLANILHA!J48</f>
        <v>0</v>
      </c>
    </row>
    <row r="14" spans="1:19" s="14" customFormat="1" ht="12.75" customHeight="1" x14ac:dyDescent="0.2">
      <c r="A14" s="48"/>
      <c r="B14" s="26"/>
      <c r="C14" s="16"/>
      <c r="D14" s="17"/>
      <c r="E14" s="17"/>
      <c r="F14" s="18"/>
      <c r="G14" s="16"/>
      <c r="H14" s="17"/>
      <c r="I14" s="17"/>
      <c r="J14" s="18"/>
      <c r="K14" s="17"/>
      <c r="L14" s="17"/>
      <c r="M14" s="17"/>
      <c r="N14" s="17"/>
      <c r="O14" s="16"/>
      <c r="P14" s="17"/>
      <c r="Q14" s="17"/>
      <c r="R14" s="18"/>
      <c r="S14" s="46"/>
    </row>
    <row r="15" spans="1:19" s="14" customFormat="1" ht="12.75" customHeight="1" x14ac:dyDescent="0.2">
      <c r="A15" s="47">
        <v>7</v>
      </c>
      <c r="B15" s="2" t="s">
        <v>25</v>
      </c>
      <c r="C15" s="19"/>
      <c r="D15" s="20"/>
      <c r="E15" s="20"/>
      <c r="F15" s="21"/>
      <c r="G15" s="19"/>
      <c r="H15" s="25"/>
      <c r="I15" s="43"/>
      <c r="J15" s="44"/>
      <c r="K15" s="43"/>
      <c r="L15" s="43"/>
      <c r="M15" s="25"/>
      <c r="N15" s="25"/>
      <c r="O15" s="19"/>
      <c r="P15" s="20"/>
      <c r="Q15" s="20"/>
      <c r="R15" s="21"/>
      <c r="S15" s="27">
        <f>PLANILHA!J70</f>
        <v>0</v>
      </c>
    </row>
    <row r="16" spans="1:19" s="14" customFormat="1" ht="12.75" customHeight="1" x14ac:dyDescent="0.2">
      <c r="A16" s="47"/>
      <c r="B16" s="2"/>
      <c r="C16" s="19"/>
      <c r="D16" s="20"/>
      <c r="E16" s="20"/>
      <c r="F16" s="21"/>
      <c r="G16" s="19"/>
      <c r="H16" s="25"/>
      <c r="I16" s="25"/>
      <c r="J16" s="36"/>
      <c r="K16" s="25"/>
      <c r="L16" s="25"/>
      <c r="M16" s="25"/>
      <c r="N16" s="25"/>
      <c r="O16" s="19"/>
      <c r="P16" s="20"/>
      <c r="Q16" s="20"/>
      <c r="R16" s="21"/>
      <c r="S16" s="6"/>
    </row>
    <row r="17" spans="1:19" s="14" customFormat="1" ht="12.75" customHeight="1" x14ac:dyDescent="0.2">
      <c r="A17" s="49">
        <v>8</v>
      </c>
      <c r="B17" s="13" t="s">
        <v>16</v>
      </c>
      <c r="C17" s="22"/>
      <c r="D17" s="23"/>
      <c r="E17" s="23"/>
      <c r="F17" s="24"/>
      <c r="G17" s="22"/>
      <c r="H17" s="34"/>
      <c r="I17" s="75"/>
      <c r="J17" s="76"/>
      <c r="K17" s="75"/>
      <c r="L17" s="34"/>
      <c r="M17" s="34"/>
      <c r="N17" s="34"/>
      <c r="O17" s="22"/>
      <c r="P17" s="23"/>
      <c r="Q17" s="23"/>
      <c r="R17" s="24"/>
      <c r="S17" s="27">
        <f>PLANILHA!J77</f>
        <v>0</v>
      </c>
    </row>
    <row r="18" spans="1:19" s="14" customFormat="1" ht="12.75" customHeight="1" x14ac:dyDescent="0.2">
      <c r="A18" s="48"/>
      <c r="B18" s="26"/>
      <c r="C18" s="16"/>
      <c r="D18" s="17"/>
      <c r="E18" s="17"/>
      <c r="F18" s="18"/>
      <c r="G18" s="16"/>
      <c r="H18" s="17"/>
      <c r="I18" s="17"/>
      <c r="J18" s="18"/>
      <c r="K18" s="17"/>
      <c r="L18" s="17"/>
      <c r="M18" s="17"/>
      <c r="N18" s="17"/>
      <c r="O18" s="16"/>
      <c r="P18" s="17"/>
      <c r="Q18" s="17"/>
      <c r="R18" s="18"/>
      <c r="S18" s="12"/>
    </row>
    <row r="19" spans="1:19" s="14" customFormat="1" ht="12.75" customHeight="1" x14ac:dyDescent="0.2">
      <c r="A19" s="49">
        <v>9</v>
      </c>
      <c r="B19" s="13" t="s">
        <v>243</v>
      </c>
      <c r="C19" s="22"/>
      <c r="D19" s="23"/>
      <c r="E19" s="23"/>
      <c r="F19" s="24"/>
      <c r="G19" s="22"/>
      <c r="H19" s="23"/>
      <c r="I19" s="23"/>
      <c r="J19" s="24"/>
      <c r="K19" s="23"/>
      <c r="L19" s="23"/>
      <c r="M19" s="23"/>
      <c r="N19" s="23"/>
      <c r="O19" s="77"/>
      <c r="P19" s="78"/>
      <c r="Q19" s="78"/>
      <c r="R19" s="24"/>
      <c r="S19" s="27">
        <f>PLANILHA!J80</f>
        <v>0</v>
      </c>
    </row>
    <row r="20" spans="1:19" s="14" customFormat="1" ht="12.75" customHeight="1" x14ac:dyDescent="0.2">
      <c r="A20" s="48"/>
      <c r="B20" s="26"/>
      <c r="C20" s="16"/>
      <c r="D20" s="17"/>
      <c r="E20" s="17"/>
      <c r="F20" s="18"/>
      <c r="G20" s="16"/>
      <c r="H20" s="17"/>
      <c r="I20" s="17"/>
      <c r="J20" s="18"/>
      <c r="K20" s="17"/>
      <c r="L20" s="17"/>
      <c r="M20" s="17"/>
      <c r="N20" s="17"/>
      <c r="O20" s="16"/>
      <c r="P20" s="17"/>
      <c r="Q20" s="17"/>
      <c r="R20" s="18"/>
      <c r="S20" s="12"/>
    </row>
    <row r="21" spans="1:19" s="14" customFormat="1" ht="12.75" customHeight="1" x14ac:dyDescent="0.2">
      <c r="A21" s="47">
        <v>10</v>
      </c>
      <c r="B21" s="2" t="s">
        <v>15</v>
      </c>
      <c r="C21" s="19"/>
      <c r="D21" s="79"/>
      <c r="E21" s="79"/>
      <c r="F21" s="80"/>
      <c r="G21" s="81"/>
      <c r="H21" s="20"/>
      <c r="I21" s="20"/>
      <c r="J21" s="21"/>
      <c r="K21" s="20"/>
      <c r="L21" s="41"/>
      <c r="M21" s="41"/>
      <c r="N21" s="41"/>
      <c r="O21" s="19"/>
      <c r="P21" s="20"/>
      <c r="Q21" s="20"/>
      <c r="R21" s="21"/>
      <c r="S21" s="6">
        <f>PLANILHA!J83</f>
        <v>0</v>
      </c>
    </row>
    <row r="22" spans="1:19" s="14" customFormat="1" ht="12.75" customHeight="1" x14ac:dyDescent="0.2">
      <c r="A22" s="47"/>
      <c r="B22" s="15"/>
      <c r="C22" s="19"/>
      <c r="D22" s="20"/>
      <c r="E22" s="20"/>
      <c r="F22" s="21"/>
      <c r="G22" s="19"/>
      <c r="H22" s="20"/>
      <c r="I22" s="20"/>
      <c r="J22" s="21"/>
      <c r="K22" s="20"/>
      <c r="L22" s="20"/>
      <c r="M22" s="20"/>
      <c r="N22" s="20"/>
      <c r="O22" s="19"/>
      <c r="P22" s="20"/>
      <c r="Q22" s="20"/>
      <c r="R22" s="21"/>
      <c r="S22" s="6"/>
    </row>
    <row r="23" spans="1:19" x14ac:dyDescent="0.2">
      <c r="A23" s="49">
        <v>11</v>
      </c>
      <c r="B23" s="13" t="s">
        <v>46</v>
      </c>
      <c r="C23" s="22"/>
      <c r="D23" s="3"/>
      <c r="E23" s="3"/>
      <c r="F23" s="82"/>
      <c r="G23" s="83"/>
      <c r="H23" s="3"/>
      <c r="I23" s="3"/>
      <c r="J23" s="4"/>
      <c r="K23" s="3"/>
      <c r="L23" s="3"/>
      <c r="M23" s="3"/>
      <c r="N23" s="3"/>
      <c r="O23" s="5"/>
      <c r="P23" s="3"/>
      <c r="Q23" s="3"/>
      <c r="R23" s="4"/>
      <c r="S23" s="27">
        <f>PLANILHA!J87</f>
        <v>0</v>
      </c>
    </row>
    <row r="24" spans="1:19" x14ac:dyDescent="0.2">
      <c r="A24" s="48"/>
      <c r="B24" s="8"/>
      <c r="C24" s="9"/>
      <c r="D24" s="10"/>
      <c r="E24" s="10"/>
      <c r="F24" s="11"/>
      <c r="G24" s="9"/>
      <c r="H24" s="10"/>
      <c r="I24" s="10"/>
      <c r="J24" s="11"/>
      <c r="K24" s="10"/>
      <c r="L24" s="10"/>
      <c r="M24" s="10"/>
      <c r="N24" s="10"/>
      <c r="O24" s="9"/>
      <c r="P24" s="10"/>
      <c r="Q24" s="10"/>
      <c r="R24" s="11"/>
      <c r="S24" s="12"/>
    </row>
    <row r="25" spans="1:19" s="14" customFormat="1" ht="12.75" customHeight="1" x14ac:dyDescent="0.2">
      <c r="A25" s="49">
        <v>12</v>
      </c>
      <c r="B25" s="13" t="s">
        <v>47</v>
      </c>
      <c r="C25" s="22"/>
      <c r="D25" s="23"/>
      <c r="E25" s="23"/>
      <c r="F25" s="24"/>
      <c r="G25" s="22"/>
      <c r="H25" s="23"/>
      <c r="I25" s="23"/>
      <c r="J25" s="24"/>
      <c r="K25" s="23"/>
      <c r="L25" s="23"/>
      <c r="M25" s="23"/>
      <c r="N25" s="23"/>
      <c r="O25" s="22"/>
      <c r="P25" s="23"/>
      <c r="Q25" s="23"/>
      <c r="R25" s="84"/>
      <c r="S25" s="27">
        <f>PLANILHA!J92</f>
        <v>0</v>
      </c>
    </row>
    <row r="26" spans="1:19" s="14" customFormat="1" ht="12.75" customHeight="1" x14ac:dyDescent="0.2">
      <c r="A26" s="48"/>
      <c r="B26" s="26"/>
      <c r="C26" s="16"/>
      <c r="D26" s="17"/>
      <c r="E26" s="17"/>
      <c r="F26" s="18"/>
      <c r="G26" s="16"/>
      <c r="H26" s="17"/>
      <c r="I26" s="17"/>
      <c r="J26" s="18"/>
      <c r="K26" s="17"/>
      <c r="L26" s="17"/>
      <c r="M26" s="17"/>
      <c r="N26" s="17"/>
      <c r="O26" s="16"/>
      <c r="P26" s="17"/>
      <c r="Q26" s="17"/>
      <c r="R26" s="18"/>
      <c r="S26" s="12"/>
    </row>
    <row r="27" spans="1:19" s="14" customFormat="1" ht="12.75" customHeight="1" x14ac:dyDescent="0.2">
      <c r="A27" s="47">
        <v>13</v>
      </c>
      <c r="B27" s="2" t="s">
        <v>48</v>
      </c>
      <c r="C27" s="19"/>
      <c r="D27" s="20"/>
      <c r="E27" s="20"/>
      <c r="F27" s="277"/>
      <c r="G27" s="40"/>
      <c r="H27" s="41"/>
      <c r="I27" s="20"/>
      <c r="J27" s="21"/>
      <c r="K27" s="20"/>
      <c r="L27" s="20"/>
      <c r="M27" s="20"/>
      <c r="N27" s="20"/>
      <c r="O27" s="19"/>
      <c r="P27" s="20"/>
      <c r="Q27" s="20"/>
      <c r="R27" s="21"/>
      <c r="S27" s="6">
        <f>PLANILHA!J102</f>
        <v>0</v>
      </c>
    </row>
    <row r="28" spans="1:19" s="14" customFormat="1" ht="12.75" customHeight="1" x14ac:dyDescent="0.2">
      <c r="A28" s="47"/>
      <c r="B28" s="15"/>
      <c r="C28" s="19"/>
      <c r="D28" s="20"/>
      <c r="E28" s="20"/>
      <c r="F28" s="21"/>
      <c r="G28" s="19"/>
      <c r="H28" s="20"/>
      <c r="I28" s="20"/>
      <c r="J28" s="21"/>
      <c r="K28" s="20"/>
      <c r="L28" s="20"/>
      <c r="M28" s="20"/>
      <c r="N28" s="20"/>
      <c r="O28" s="19"/>
      <c r="P28" s="20"/>
      <c r="Q28" s="20"/>
      <c r="R28" s="21"/>
      <c r="S28" s="6"/>
    </row>
    <row r="29" spans="1:19" s="14" customFormat="1" ht="12.75" customHeight="1" x14ac:dyDescent="0.2">
      <c r="A29" s="49">
        <v>14</v>
      </c>
      <c r="B29" s="13" t="s">
        <v>49</v>
      </c>
      <c r="C29" s="22"/>
      <c r="D29" s="23"/>
      <c r="E29" s="23"/>
      <c r="F29" s="24"/>
      <c r="G29" s="22"/>
      <c r="H29" s="23"/>
      <c r="I29" s="38"/>
      <c r="J29" s="39"/>
      <c r="K29" s="38"/>
      <c r="L29" s="23"/>
      <c r="M29" s="23"/>
      <c r="N29" s="23"/>
      <c r="O29" s="22"/>
      <c r="P29" s="23"/>
      <c r="Q29" s="23"/>
      <c r="R29" s="24"/>
      <c r="S29" s="27">
        <f>PLANILHA!J132</f>
        <v>0</v>
      </c>
    </row>
    <row r="30" spans="1:19" s="14" customFormat="1" ht="12.75" customHeight="1" x14ac:dyDescent="0.2">
      <c r="A30" s="48"/>
      <c r="B30" s="26"/>
      <c r="C30" s="16"/>
      <c r="D30" s="17"/>
      <c r="E30" s="17"/>
      <c r="F30" s="18"/>
      <c r="G30" s="16"/>
      <c r="H30" s="17"/>
      <c r="I30" s="17"/>
      <c r="J30" s="18"/>
      <c r="K30" s="17"/>
      <c r="L30" s="17"/>
      <c r="M30" s="17"/>
      <c r="N30" s="17"/>
      <c r="O30" s="16"/>
      <c r="P30" s="17"/>
      <c r="Q30" s="17"/>
      <c r="R30" s="18"/>
      <c r="S30" s="12"/>
    </row>
    <row r="31" spans="1:19" s="14" customFormat="1" ht="12.75" customHeight="1" x14ac:dyDescent="0.2">
      <c r="A31" s="47">
        <v>15</v>
      </c>
      <c r="B31" s="15" t="s">
        <v>222</v>
      </c>
      <c r="C31" s="19"/>
      <c r="D31" s="20"/>
      <c r="E31" s="20"/>
      <c r="F31" s="21"/>
      <c r="G31" s="19"/>
      <c r="H31" s="20"/>
      <c r="I31" s="20"/>
      <c r="J31" s="277"/>
      <c r="K31" s="41"/>
      <c r="L31" s="41"/>
      <c r="M31" s="20"/>
      <c r="N31" s="20"/>
      <c r="O31" s="19"/>
      <c r="P31" s="20"/>
      <c r="Q31" s="20"/>
      <c r="R31" s="21"/>
      <c r="S31" s="6">
        <f>PLANILHA!J158</f>
        <v>0</v>
      </c>
    </row>
    <row r="32" spans="1:19" s="14" customFormat="1" ht="12.75" customHeight="1" x14ac:dyDescent="0.2">
      <c r="A32" s="47"/>
      <c r="B32" s="15"/>
      <c r="C32" s="19"/>
      <c r="D32" s="20"/>
      <c r="E32" s="20"/>
      <c r="F32" s="21"/>
      <c r="G32" s="19"/>
      <c r="H32" s="20"/>
      <c r="I32" s="20"/>
      <c r="J32" s="21"/>
      <c r="K32" s="20"/>
      <c r="L32" s="20"/>
      <c r="M32" s="20"/>
      <c r="N32" s="20"/>
      <c r="O32" s="19"/>
      <c r="P32" s="20"/>
      <c r="Q32" s="20"/>
      <c r="R32" s="21"/>
      <c r="S32" s="6"/>
    </row>
    <row r="33" spans="1:19" s="14" customFormat="1" ht="12.75" customHeight="1" x14ac:dyDescent="0.2">
      <c r="A33" s="49">
        <v>16</v>
      </c>
      <c r="B33" s="13" t="s">
        <v>31</v>
      </c>
      <c r="C33" s="22"/>
      <c r="D33" s="23"/>
      <c r="E33" s="23"/>
      <c r="F33" s="24"/>
      <c r="G33" s="22"/>
      <c r="H33" s="23"/>
      <c r="I33" s="23"/>
      <c r="J33" s="24"/>
      <c r="K33" s="23"/>
      <c r="L33" s="23"/>
      <c r="M33" s="23"/>
      <c r="N33" s="23"/>
      <c r="O33" s="22"/>
      <c r="P33" s="23"/>
      <c r="Q33" s="38"/>
      <c r="R33" s="39"/>
      <c r="S33" s="27">
        <f>PLANILHA!J161</f>
        <v>0</v>
      </c>
    </row>
    <row r="34" spans="1:19" s="14" customFormat="1" ht="12.75" customHeight="1" x14ac:dyDescent="0.2">
      <c r="A34" s="48"/>
      <c r="B34" s="26"/>
      <c r="C34" s="16"/>
      <c r="D34" s="17"/>
      <c r="E34" s="17"/>
      <c r="F34" s="18"/>
      <c r="G34" s="16"/>
      <c r="H34" s="17"/>
      <c r="I34" s="17"/>
      <c r="J34" s="18"/>
      <c r="K34" s="17"/>
      <c r="L34" s="17"/>
      <c r="M34" s="17"/>
      <c r="N34" s="17"/>
      <c r="O34" s="16"/>
      <c r="P34" s="17"/>
      <c r="Q34" s="17"/>
      <c r="R34" s="18"/>
      <c r="S34" s="12"/>
    </row>
    <row r="35" spans="1:19" s="14" customFormat="1" ht="4.9000000000000004" customHeight="1" thickBot="1" x14ac:dyDescent="0.25">
      <c r="A35" s="29"/>
      <c r="B35" s="61"/>
      <c r="C35" s="288">
        <f>SUM(C3:F34)</f>
        <v>0</v>
      </c>
      <c r="D35" s="289"/>
      <c r="E35" s="289"/>
      <c r="F35" s="289"/>
      <c r="G35" s="288">
        <f>SUM(G3:J34)</f>
        <v>0</v>
      </c>
      <c r="H35" s="289"/>
      <c r="I35" s="289"/>
      <c r="J35" s="289"/>
      <c r="K35" s="275"/>
      <c r="L35" s="275"/>
      <c r="M35" s="275"/>
      <c r="N35" s="275"/>
      <c r="O35" s="288">
        <f>SUM(O3:R34)</f>
        <v>0</v>
      </c>
      <c r="P35" s="289"/>
      <c r="Q35" s="289"/>
      <c r="R35" s="289"/>
      <c r="S35" s="62"/>
    </row>
    <row r="36" spans="1:19" ht="15.75" x14ac:dyDescent="0.25">
      <c r="A36" s="28"/>
      <c r="B36" s="63"/>
      <c r="C36" s="64"/>
      <c r="D36" s="65"/>
      <c r="E36" s="65"/>
      <c r="F36" s="65"/>
      <c r="G36" s="66"/>
      <c r="H36" s="66"/>
      <c r="I36" s="65"/>
      <c r="J36" s="65"/>
      <c r="K36" s="65"/>
      <c r="L36" s="65"/>
      <c r="M36" s="65"/>
      <c r="N36" s="65"/>
      <c r="O36" s="281" t="s">
        <v>4</v>
      </c>
      <c r="P36" s="282"/>
      <c r="Q36" s="282"/>
      <c r="R36" s="282"/>
      <c r="S36" s="67">
        <f>SUM(S3:S33)</f>
        <v>0</v>
      </c>
    </row>
    <row r="37" spans="1:19" ht="15" x14ac:dyDescent="0.25">
      <c r="A37" s="28"/>
      <c r="B37" s="63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281" t="s">
        <v>22</v>
      </c>
      <c r="P37" s="282"/>
      <c r="Q37" s="282"/>
      <c r="R37" s="282"/>
      <c r="S37" s="68">
        <f>S36*0.3</f>
        <v>0</v>
      </c>
    </row>
    <row r="38" spans="1:19" ht="18.75" thickBot="1" x14ac:dyDescent="0.3">
      <c r="A38" s="29"/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283" t="s">
        <v>30</v>
      </c>
      <c r="P38" s="284"/>
      <c r="Q38" s="284"/>
      <c r="R38" s="284"/>
      <c r="S38" s="71">
        <f>SUM(S36:S37)</f>
        <v>0</v>
      </c>
    </row>
    <row r="40" spans="1:19" x14ac:dyDescent="0.2">
      <c r="D40" s="32" t="s">
        <v>20</v>
      </c>
    </row>
  </sheetData>
  <mergeCells count="10">
    <mergeCell ref="O36:R36"/>
    <mergeCell ref="O37:R37"/>
    <mergeCell ref="O38:R38"/>
    <mergeCell ref="C1:F1"/>
    <mergeCell ref="G1:J1"/>
    <mergeCell ref="O1:R1"/>
    <mergeCell ref="C35:F35"/>
    <mergeCell ref="G35:J35"/>
    <mergeCell ref="O35:R35"/>
    <mergeCell ref="K1:N1"/>
  </mergeCells>
  <printOptions horizontalCentered="1" gridLines="1"/>
  <pageMargins left="0.39370078740157483" right="0.47244094488188981" top="1.2598425196850394" bottom="0.39370078740157483" header="0.51181102362204722" footer="0.11811023622047245"/>
  <pageSetup paperSize="9" scale="80" orientation="landscape" horizontalDpi="300" verticalDpi="300" r:id="rId1"/>
  <headerFooter alignWithMargins="0">
    <oddHeader>&amp;L&amp;"Arial,Negrito"SECRETARIA DO MEIO AMBIENTE
FUNDAÇÃO FLORESTAL&amp;C&amp;"Arial,Negrito"ESTAÇÃO ECOLÓGICA DE BANANAL
HOSPEDARIA 
Casa de Madeira - Padrão IF&amp;R&amp;"Arial,Negrito"CRONOGRAMA FÍSICO FINANCEIRO
&amp;"Arial,Normal"data base: CPOS 169 Março/2017</oddHead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Y178"/>
  <sheetViews>
    <sheetView showGridLines="0" showZeros="0" showWhiteSpace="0" topLeftCell="D154" zoomScaleNormal="100" zoomScaleSheetLayoutView="100" workbookViewId="0">
      <selection activeCell="G160" sqref="G160:I160"/>
    </sheetView>
  </sheetViews>
  <sheetFormatPr defaultColWidth="9.140625" defaultRowHeight="15" x14ac:dyDescent="0.2"/>
  <cols>
    <col min="1" max="1" width="6.85546875" style="209" customWidth="1"/>
    <col min="2" max="2" width="12.7109375" style="209" customWidth="1"/>
    <col min="3" max="3" width="14.28515625" style="203" bestFit="1" customWidth="1"/>
    <col min="4" max="4" width="97.28515625" style="210" customWidth="1"/>
    <col min="5" max="5" width="7.42578125" style="203" bestFit="1" customWidth="1"/>
    <col min="6" max="6" width="10.42578125" style="263" bestFit="1" customWidth="1"/>
    <col min="7" max="8" width="11.28515625" style="263" bestFit="1" customWidth="1"/>
    <col min="9" max="9" width="11.5703125" style="263" bestFit="1" customWidth="1"/>
    <col min="10" max="10" width="15.7109375" style="264" bestFit="1" customWidth="1"/>
    <col min="11" max="11" width="10.28515625" style="143" customWidth="1"/>
    <col min="12" max="12" width="9.140625" style="143"/>
    <col min="13" max="13" width="10.28515625" style="143" bestFit="1" customWidth="1"/>
    <col min="14" max="16384" width="9.140625" style="143"/>
  </cols>
  <sheetData>
    <row r="1" spans="1:19" s="91" customFormat="1" x14ac:dyDescent="0.2">
      <c r="A1" s="85" t="s">
        <v>382</v>
      </c>
      <c r="B1" s="86" t="s">
        <v>56</v>
      </c>
      <c r="C1" s="87" t="s">
        <v>13</v>
      </c>
      <c r="D1" s="88" t="s">
        <v>383</v>
      </c>
      <c r="E1" s="87" t="s">
        <v>389</v>
      </c>
      <c r="F1" s="89" t="s">
        <v>388</v>
      </c>
      <c r="G1" s="89" t="s">
        <v>384</v>
      </c>
      <c r="H1" s="89" t="s">
        <v>385</v>
      </c>
      <c r="I1" s="89" t="s">
        <v>386</v>
      </c>
      <c r="J1" s="90" t="s">
        <v>387</v>
      </c>
    </row>
    <row r="2" spans="1:19" s="97" customFormat="1" x14ac:dyDescent="0.2">
      <c r="A2" s="92">
        <v>1</v>
      </c>
      <c r="B2" s="93"/>
      <c r="C2" s="94"/>
      <c r="D2" s="95" t="s">
        <v>21</v>
      </c>
      <c r="E2" s="96"/>
      <c r="F2" s="211"/>
      <c r="G2" s="211"/>
      <c r="H2" s="211"/>
      <c r="I2" s="211"/>
      <c r="J2" s="212"/>
    </row>
    <row r="3" spans="1:19" s="91" customFormat="1" x14ac:dyDescent="0.2">
      <c r="A3" s="98"/>
      <c r="B3" s="102" t="s">
        <v>51</v>
      </c>
      <c r="C3" s="278" t="s">
        <v>18</v>
      </c>
      <c r="D3" s="104" t="s">
        <v>416</v>
      </c>
      <c r="E3" s="279" t="s">
        <v>417</v>
      </c>
      <c r="F3" s="215">
        <v>1</v>
      </c>
      <c r="G3" s="215"/>
      <c r="H3" s="215"/>
      <c r="I3" s="215"/>
      <c r="J3" s="216">
        <f t="shared" ref="J3:J6" si="0">I3*F3</f>
        <v>0</v>
      </c>
      <c r="L3" s="110"/>
      <c r="M3" s="109"/>
      <c r="N3" s="110"/>
      <c r="O3" s="111"/>
      <c r="P3" s="110"/>
      <c r="Q3" s="110"/>
      <c r="R3" s="97"/>
      <c r="S3" s="97"/>
    </row>
    <row r="4" spans="1:19" s="91" customFormat="1" x14ac:dyDescent="0.2">
      <c r="A4" s="98"/>
      <c r="B4" s="102" t="s">
        <v>52</v>
      </c>
      <c r="C4" s="278" t="s">
        <v>18</v>
      </c>
      <c r="D4" s="104" t="s">
        <v>418</v>
      </c>
      <c r="E4" s="279" t="s">
        <v>417</v>
      </c>
      <c r="F4" s="215">
        <v>1</v>
      </c>
      <c r="G4" s="215"/>
      <c r="H4" s="215"/>
      <c r="I4" s="215"/>
      <c r="J4" s="216">
        <f t="shared" si="0"/>
        <v>0</v>
      </c>
      <c r="L4" s="110"/>
      <c r="M4" s="109"/>
      <c r="N4" s="110"/>
      <c r="O4" s="111"/>
      <c r="P4" s="110"/>
      <c r="Q4" s="110"/>
      <c r="R4" s="97"/>
      <c r="S4" s="97"/>
    </row>
    <row r="5" spans="1:19" s="91" customFormat="1" x14ac:dyDescent="0.2">
      <c r="A5" s="98"/>
      <c r="B5" s="102" t="s">
        <v>53</v>
      </c>
      <c r="C5" s="280" t="s">
        <v>419</v>
      </c>
      <c r="D5" s="106" t="s">
        <v>420</v>
      </c>
      <c r="E5" s="105" t="s">
        <v>0</v>
      </c>
      <c r="F5" s="217">
        <v>6</v>
      </c>
      <c r="G5" s="107"/>
      <c r="H5" s="107"/>
      <c r="I5" s="215"/>
      <c r="J5" s="216">
        <f t="shared" si="0"/>
        <v>0</v>
      </c>
      <c r="L5" s="110"/>
      <c r="M5" s="109"/>
      <c r="N5" s="110"/>
      <c r="O5" s="111"/>
      <c r="P5" s="110"/>
      <c r="Q5" s="110"/>
      <c r="R5" s="97"/>
      <c r="S5" s="97"/>
    </row>
    <row r="6" spans="1:19" s="91" customFormat="1" x14ac:dyDescent="0.2">
      <c r="A6" s="98"/>
      <c r="B6" s="102" t="s">
        <v>54</v>
      </c>
      <c r="C6" s="280" t="s">
        <v>421</v>
      </c>
      <c r="D6" s="106" t="s">
        <v>422</v>
      </c>
      <c r="E6" s="105" t="s">
        <v>0</v>
      </c>
      <c r="F6" s="217">
        <v>10</v>
      </c>
      <c r="G6" s="107"/>
      <c r="H6" s="107"/>
      <c r="I6" s="215"/>
      <c r="J6" s="216">
        <f t="shared" si="0"/>
        <v>0</v>
      </c>
      <c r="L6" s="110"/>
      <c r="M6" s="109"/>
      <c r="N6" s="110"/>
      <c r="O6" s="111"/>
      <c r="P6" s="110"/>
      <c r="Q6" s="110"/>
      <c r="R6" s="97"/>
      <c r="S6" s="97"/>
    </row>
    <row r="7" spans="1:19" s="91" customFormat="1" x14ac:dyDescent="0.2">
      <c r="A7" s="98"/>
      <c r="B7" s="102" t="s">
        <v>55</v>
      </c>
      <c r="C7" s="105" t="s">
        <v>77</v>
      </c>
      <c r="D7" s="106" t="s">
        <v>137</v>
      </c>
      <c r="E7" s="105" t="s">
        <v>0</v>
      </c>
      <c r="F7" s="217">
        <v>25</v>
      </c>
      <c r="G7" s="107"/>
      <c r="H7" s="107"/>
      <c r="I7" s="215"/>
      <c r="J7" s="216">
        <f t="shared" ref="J7" si="1">I7*F7</f>
        <v>0</v>
      </c>
      <c r="L7" s="110"/>
      <c r="M7" s="109"/>
      <c r="N7" s="110"/>
      <c r="O7" s="111"/>
      <c r="P7" s="110"/>
      <c r="Q7" s="110"/>
      <c r="R7" s="97"/>
      <c r="S7" s="97"/>
    </row>
    <row r="8" spans="1:19" s="91" customFormat="1" x14ac:dyDescent="0.2">
      <c r="A8" s="98"/>
      <c r="B8" s="102" t="s">
        <v>57</v>
      </c>
      <c r="C8" s="105" t="s">
        <v>87</v>
      </c>
      <c r="D8" s="106" t="s">
        <v>240</v>
      </c>
      <c r="E8" s="105" t="s">
        <v>2</v>
      </c>
      <c r="F8" s="217">
        <v>4</v>
      </c>
      <c r="G8" s="107"/>
      <c r="H8" s="107"/>
      <c r="I8" s="215"/>
      <c r="J8" s="216">
        <f t="shared" ref="J8:J17" si="2">I8*F8</f>
        <v>0</v>
      </c>
      <c r="L8" s="110"/>
      <c r="M8" s="109"/>
      <c r="N8" s="110"/>
      <c r="O8" s="111"/>
      <c r="P8" s="110"/>
      <c r="Q8" s="110"/>
      <c r="R8" s="97"/>
      <c r="S8" s="97"/>
    </row>
    <row r="9" spans="1:19" s="91" customFormat="1" x14ac:dyDescent="0.2">
      <c r="A9" s="98"/>
      <c r="B9" s="102" t="s">
        <v>58</v>
      </c>
      <c r="C9" s="105" t="s">
        <v>140</v>
      </c>
      <c r="D9" s="106" t="s">
        <v>141</v>
      </c>
      <c r="E9" s="105" t="s">
        <v>2</v>
      </c>
      <c r="F9" s="217">
        <v>4</v>
      </c>
      <c r="G9" s="107"/>
      <c r="H9" s="107"/>
      <c r="I9" s="215"/>
      <c r="J9" s="216">
        <f t="shared" si="2"/>
        <v>0</v>
      </c>
      <c r="L9" s="110"/>
      <c r="M9" s="109"/>
      <c r="N9" s="110"/>
      <c r="O9" s="111"/>
      <c r="P9" s="110"/>
      <c r="Q9" s="110"/>
      <c r="R9" s="97"/>
      <c r="S9" s="97"/>
    </row>
    <row r="10" spans="1:19" s="91" customFormat="1" ht="30" x14ac:dyDescent="0.2">
      <c r="A10" s="98"/>
      <c r="B10" s="102" t="s">
        <v>59</v>
      </c>
      <c r="C10" s="105" t="s">
        <v>79</v>
      </c>
      <c r="D10" s="106" t="s">
        <v>185</v>
      </c>
      <c r="E10" s="105" t="s">
        <v>0</v>
      </c>
      <c r="F10" s="217">
        <v>296.7</v>
      </c>
      <c r="G10" s="107"/>
      <c r="H10" s="107"/>
      <c r="I10" s="215"/>
      <c r="J10" s="216">
        <f t="shared" si="2"/>
        <v>0</v>
      </c>
      <c r="L10" s="108"/>
      <c r="M10" s="109"/>
      <c r="N10" s="110"/>
      <c r="O10" s="111"/>
      <c r="P10" s="110"/>
      <c r="Q10" s="110"/>
      <c r="R10" s="97"/>
      <c r="S10" s="97"/>
    </row>
    <row r="11" spans="1:19" s="91" customFormat="1" x14ac:dyDescent="0.2">
      <c r="A11" s="98"/>
      <c r="B11" s="102" t="s">
        <v>60</v>
      </c>
      <c r="C11" s="105" t="s">
        <v>78</v>
      </c>
      <c r="D11" s="106" t="s">
        <v>138</v>
      </c>
      <c r="E11" s="105" t="s">
        <v>2</v>
      </c>
      <c r="F11" s="217">
        <v>3</v>
      </c>
      <c r="G11" s="107"/>
      <c r="H11" s="107"/>
      <c r="I11" s="215"/>
      <c r="J11" s="216">
        <f t="shared" si="2"/>
        <v>0</v>
      </c>
      <c r="L11" s="108"/>
      <c r="M11" s="109"/>
      <c r="N11" s="110"/>
      <c r="O11" s="111"/>
      <c r="P11" s="110"/>
      <c r="Q11" s="110"/>
    </row>
    <row r="12" spans="1:19" s="91" customFormat="1" x14ac:dyDescent="0.2">
      <c r="A12" s="98"/>
      <c r="B12" s="102" t="s">
        <v>61</v>
      </c>
      <c r="C12" s="105" t="s">
        <v>101</v>
      </c>
      <c r="D12" s="106" t="s">
        <v>139</v>
      </c>
      <c r="E12" s="105" t="s">
        <v>3</v>
      </c>
      <c r="F12" s="217">
        <v>215</v>
      </c>
      <c r="G12" s="107"/>
      <c r="H12" s="107"/>
      <c r="I12" s="215"/>
      <c r="J12" s="216">
        <f t="shared" si="2"/>
        <v>0</v>
      </c>
      <c r="L12" s="108"/>
      <c r="M12" s="109"/>
      <c r="N12" s="110"/>
      <c r="O12" s="111"/>
      <c r="P12" s="110"/>
      <c r="Q12" s="110"/>
    </row>
    <row r="13" spans="1:19" s="91" customFormat="1" x14ac:dyDescent="0.2">
      <c r="A13" s="98"/>
      <c r="B13" s="102" t="s">
        <v>408</v>
      </c>
      <c r="C13" s="112" t="s">
        <v>373</v>
      </c>
      <c r="D13" s="113" t="s">
        <v>374</v>
      </c>
      <c r="E13" s="112" t="s">
        <v>2</v>
      </c>
      <c r="F13" s="218">
        <v>7</v>
      </c>
      <c r="G13" s="114"/>
      <c r="H13" s="114"/>
      <c r="I13" s="215"/>
      <c r="J13" s="216">
        <f t="shared" si="2"/>
        <v>0</v>
      </c>
      <c r="L13" s="108"/>
      <c r="M13" s="109"/>
      <c r="N13" s="110"/>
      <c r="O13" s="111"/>
      <c r="P13" s="110"/>
      <c r="Q13" s="110"/>
    </row>
    <row r="14" spans="1:19" s="91" customFormat="1" x14ac:dyDescent="0.2">
      <c r="A14" s="98"/>
      <c r="B14" s="102" t="s">
        <v>423</v>
      </c>
      <c r="C14" s="105" t="s">
        <v>375</v>
      </c>
      <c r="D14" s="106" t="s">
        <v>376</v>
      </c>
      <c r="E14" s="105" t="s">
        <v>2</v>
      </c>
      <c r="F14" s="217">
        <v>1</v>
      </c>
      <c r="G14" s="107"/>
      <c r="H14" s="107"/>
      <c r="I14" s="215"/>
      <c r="J14" s="216">
        <f t="shared" ref="J14:J15" si="3">I14*F14</f>
        <v>0</v>
      </c>
      <c r="L14" s="108"/>
      <c r="M14" s="109"/>
      <c r="N14" s="110"/>
      <c r="O14" s="111"/>
      <c r="P14" s="110"/>
      <c r="Q14" s="110"/>
    </row>
    <row r="15" spans="1:19" s="91" customFormat="1" x14ac:dyDescent="0.2">
      <c r="A15" s="98"/>
      <c r="B15" s="102" t="s">
        <v>424</v>
      </c>
      <c r="C15" s="105" t="s">
        <v>406</v>
      </c>
      <c r="D15" s="106" t="s">
        <v>407</v>
      </c>
      <c r="E15" s="105" t="s">
        <v>3</v>
      </c>
      <c r="F15" s="268">
        <v>10</v>
      </c>
      <c r="G15" s="107"/>
      <c r="H15" s="107"/>
      <c r="I15" s="215"/>
      <c r="J15" s="216">
        <f t="shared" si="3"/>
        <v>0</v>
      </c>
      <c r="L15" s="108"/>
      <c r="M15" s="109"/>
      <c r="N15" s="110"/>
      <c r="O15" s="111"/>
      <c r="P15" s="110"/>
      <c r="Q15" s="110"/>
    </row>
    <row r="16" spans="1:19" s="91" customFormat="1" x14ac:dyDescent="0.2">
      <c r="A16" s="98"/>
      <c r="B16" s="102" t="s">
        <v>425</v>
      </c>
      <c r="C16" s="105" t="s">
        <v>377</v>
      </c>
      <c r="D16" s="106" t="s">
        <v>378</v>
      </c>
      <c r="E16" s="105" t="s">
        <v>3</v>
      </c>
      <c r="F16" s="217">
        <v>60</v>
      </c>
      <c r="G16" s="107"/>
      <c r="H16" s="107"/>
      <c r="I16" s="215"/>
      <c r="J16" s="216">
        <f t="shared" si="2"/>
        <v>0</v>
      </c>
      <c r="L16" s="108"/>
      <c r="M16" s="109"/>
      <c r="N16" s="110"/>
      <c r="O16" s="111"/>
      <c r="P16" s="110"/>
      <c r="Q16" s="110"/>
    </row>
    <row r="17" spans="1:21" s="91" customFormat="1" ht="30" x14ac:dyDescent="0.2">
      <c r="A17" s="98"/>
      <c r="B17" s="102" t="s">
        <v>426</v>
      </c>
      <c r="C17" s="105" t="s">
        <v>83</v>
      </c>
      <c r="D17" s="113" t="s">
        <v>84</v>
      </c>
      <c r="E17" s="112" t="s">
        <v>1</v>
      </c>
      <c r="F17" s="218">
        <v>5</v>
      </c>
      <c r="G17" s="114"/>
      <c r="H17" s="114"/>
      <c r="I17" s="215"/>
      <c r="J17" s="216">
        <f t="shared" si="2"/>
        <v>0</v>
      </c>
    </row>
    <row r="18" spans="1:21" s="97" customFormat="1" x14ac:dyDescent="0.2">
      <c r="A18" s="98"/>
      <c r="B18" s="115"/>
      <c r="C18" s="116"/>
      <c r="D18" s="117" t="s">
        <v>11</v>
      </c>
      <c r="E18" s="118"/>
      <c r="F18" s="219"/>
      <c r="G18" s="219"/>
      <c r="H18" s="219"/>
      <c r="I18" s="219"/>
      <c r="J18" s="220">
        <f>SUM(J3:J17)</f>
        <v>0</v>
      </c>
      <c r="M18" s="119"/>
      <c r="U18" s="120"/>
    </row>
    <row r="19" spans="1:21" s="109" customFormat="1" x14ac:dyDescent="0.2">
      <c r="A19" s="92">
        <v>2</v>
      </c>
      <c r="B19" s="93"/>
      <c r="C19" s="121"/>
      <c r="D19" s="122" t="s">
        <v>208</v>
      </c>
      <c r="E19" s="123"/>
      <c r="F19" s="221"/>
      <c r="G19" s="221"/>
      <c r="H19" s="221"/>
      <c r="I19" s="221"/>
      <c r="J19" s="222">
        <f t="shared" ref="J19:J25" si="4">I19*F19</f>
        <v>0</v>
      </c>
      <c r="M19" s="119"/>
    </row>
    <row r="20" spans="1:21" s="127" customFormat="1" ht="30" x14ac:dyDescent="0.2">
      <c r="A20" s="98"/>
      <c r="B20" s="102" t="s">
        <v>102</v>
      </c>
      <c r="C20" s="100" t="s">
        <v>18</v>
      </c>
      <c r="D20" s="124" t="s">
        <v>239</v>
      </c>
      <c r="E20" s="125" t="s">
        <v>3</v>
      </c>
      <c r="F20" s="126">
        <v>21</v>
      </c>
      <c r="G20" s="126"/>
      <c r="H20" s="126"/>
      <c r="I20" s="213"/>
      <c r="J20" s="214">
        <f t="shared" si="4"/>
        <v>0</v>
      </c>
      <c r="M20" s="128"/>
    </row>
    <row r="21" spans="1:21" s="127" customFormat="1" ht="30" x14ac:dyDescent="0.2">
      <c r="A21" s="98"/>
      <c r="B21" s="102" t="s">
        <v>103</v>
      </c>
      <c r="C21" s="103" t="s">
        <v>18</v>
      </c>
      <c r="D21" s="129" t="s">
        <v>236</v>
      </c>
      <c r="E21" s="130" t="s">
        <v>2</v>
      </c>
      <c r="F21" s="223">
        <v>2</v>
      </c>
      <c r="G21" s="223"/>
      <c r="H21" s="223"/>
      <c r="I21" s="215"/>
      <c r="J21" s="216">
        <f t="shared" si="4"/>
        <v>0</v>
      </c>
      <c r="M21" s="128"/>
    </row>
    <row r="22" spans="1:21" s="127" customFormat="1" ht="30" x14ac:dyDescent="0.2">
      <c r="A22" s="98"/>
      <c r="B22" s="102" t="s">
        <v>104</v>
      </c>
      <c r="C22" s="103" t="s">
        <v>18</v>
      </c>
      <c r="D22" s="129" t="s">
        <v>237</v>
      </c>
      <c r="E22" s="130" t="s">
        <v>2</v>
      </c>
      <c r="F22" s="223">
        <v>86</v>
      </c>
      <c r="G22" s="223"/>
      <c r="H22" s="223"/>
      <c r="I22" s="215"/>
      <c r="J22" s="216">
        <f t="shared" si="4"/>
        <v>0</v>
      </c>
      <c r="M22" s="128"/>
    </row>
    <row r="23" spans="1:21" s="127" customFormat="1" ht="30" x14ac:dyDescent="0.2">
      <c r="A23" s="98"/>
      <c r="B23" s="102" t="s">
        <v>105</v>
      </c>
      <c r="C23" s="103" t="s">
        <v>18</v>
      </c>
      <c r="D23" s="129" t="s">
        <v>238</v>
      </c>
      <c r="E23" s="130" t="s">
        <v>3</v>
      </c>
      <c r="F23" s="223">
        <v>215</v>
      </c>
      <c r="G23" s="223"/>
      <c r="H23" s="223"/>
      <c r="I23" s="215"/>
      <c r="J23" s="216">
        <f t="shared" si="4"/>
        <v>0</v>
      </c>
      <c r="M23" s="128"/>
    </row>
    <row r="24" spans="1:21" s="134" customFormat="1" x14ac:dyDescent="0.2">
      <c r="A24" s="131"/>
      <c r="B24" s="132" t="s">
        <v>106</v>
      </c>
      <c r="C24" s="103" t="s">
        <v>18</v>
      </c>
      <c r="D24" s="133" t="s">
        <v>225</v>
      </c>
      <c r="E24" s="130" t="s">
        <v>107</v>
      </c>
      <c r="F24" s="224">
        <v>30</v>
      </c>
      <c r="G24" s="223"/>
      <c r="H24" s="223"/>
      <c r="I24" s="215"/>
      <c r="J24" s="216">
        <f t="shared" si="4"/>
        <v>0</v>
      </c>
      <c r="M24" s="128"/>
    </row>
    <row r="25" spans="1:21" s="134" customFormat="1" x14ac:dyDescent="0.2">
      <c r="A25" s="135"/>
      <c r="B25" s="102" t="s">
        <v>108</v>
      </c>
      <c r="C25" s="136" t="s">
        <v>18</v>
      </c>
      <c r="D25" s="137" t="s">
        <v>226</v>
      </c>
      <c r="E25" s="136" t="s">
        <v>107</v>
      </c>
      <c r="F25" s="225">
        <v>30</v>
      </c>
      <c r="G25" s="226"/>
      <c r="H25" s="226"/>
      <c r="I25" s="227"/>
      <c r="J25" s="228">
        <f t="shared" si="4"/>
        <v>0</v>
      </c>
      <c r="K25" s="111"/>
      <c r="L25" s="111"/>
      <c r="M25" s="128"/>
    </row>
    <row r="26" spans="1:21" s="109" customFormat="1" x14ac:dyDescent="0.2">
      <c r="A26" s="98"/>
      <c r="B26" s="115"/>
      <c r="C26" s="138"/>
      <c r="D26" s="117" t="s">
        <v>109</v>
      </c>
      <c r="E26" s="118"/>
      <c r="F26" s="219"/>
      <c r="G26" s="219"/>
      <c r="H26" s="219"/>
      <c r="I26" s="219"/>
      <c r="J26" s="220">
        <f>SUM(J20:J25)</f>
        <v>0</v>
      </c>
      <c r="M26" s="119"/>
    </row>
    <row r="27" spans="1:21" s="109" customFormat="1" x14ac:dyDescent="0.2">
      <c r="A27" s="92">
        <v>3</v>
      </c>
      <c r="B27" s="93"/>
      <c r="C27" s="121"/>
      <c r="D27" s="95" t="s">
        <v>110</v>
      </c>
      <c r="E27" s="123"/>
      <c r="F27" s="139"/>
      <c r="G27" s="139"/>
      <c r="H27" s="139"/>
      <c r="I27" s="221"/>
      <c r="J27" s="222">
        <f t="shared" ref="J27:J32" si="5">I27*F27</f>
        <v>0</v>
      </c>
      <c r="M27" s="119"/>
    </row>
    <row r="28" spans="1:21" s="127" customFormat="1" x14ac:dyDescent="0.2">
      <c r="A28" s="98"/>
      <c r="B28" s="102" t="s">
        <v>111</v>
      </c>
      <c r="C28" s="140" t="s">
        <v>118</v>
      </c>
      <c r="D28" s="141" t="s">
        <v>112</v>
      </c>
      <c r="E28" s="140" t="s">
        <v>0</v>
      </c>
      <c r="F28" s="229">
        <v>1</v>
      </c>
      <c r="G28" s="142"/>
      <c r="H28" s="142"/>
      <c r="I28" s="230"/>
      <c r="J28" s="231">
        <f t="shared" si="5"/>
        <v>0</v>
      </c>
      <c r="M28" s="128"/>
    </row>
    <row r="29" spans="1:21" x14ac:dyDescent="0.2">
      <c r="A29" s="98"/>
      <c r="B29" s="102" t="s">
        <v>113</v>
      </c>
      <c r="C29" s="105" t="s">
        <v>120</v>
      </c>
      <c r="D29" s="106" t="s">
        <v>160</v>
      </c>
      <c r="E29" s="105" t="s">
        <v>114</v>
      </c>
      <c r="F29" s="217">
        <v>2</v>
      </c>
      <c r="G29" s="107"/>
      <c r="H29" s="107"/>
      <c r="I29" s="223"/>
      <c r="J29" s="232">
        <f t="shared" si="5"/>
        <v>0</v>
      </c>
      <c r="M29" s="128"/>
    </row>
    <row r="30" spans="1:21" x14ac:dyDescent="0.2">
      <c r="A30" s="98"/>
      <c r="B30" s="102" t="s">
        <v>115</v>
      </c>
      <c r="C30" s="105" t="s">
        <v>119</v>
      </c>
      <c r="D30" s="106" t="s">
        <v>161</v>
      </c>
      <c r="E30" s="105" t="s">
        <v>114</v>
      </c>
      <c r="F30" s="217">
        <v>1</v>
      </c>
      <c r="G30" s="107"/>
      <c r="H30" s="107"/>
      <c r="I30" s="223"/>
      <c r="J30" s="232">
        <f t="shared" si="5"/>
        <v>0</v>
      </c>
      <c r="M30" s="128"/>
    </row>
    <row r="31" spans="1:21" x14ac:dyDescent="0.2">
      <c r="A31" s="98"/>
      <c r="B31" s="102" t="s">
        <v>116</v>
      </c>
      <c r="C31" s="105" t="s">
        <v>121</v>
      </c>
      <c r="D31" s="106" t="s">
        <v>162</v>
      </c>
      <c r="E31" s="105" t="s">
        <v>2</v>
      </c>
      <c r="F31" s="217">
        <v>3</v>
      </c>
      <c r="G31" s="107"/>
      <c r="H31" s="107"/>
      <c r="I31" s="223"/>
      <c r="J31" s="232">
        <f t="shared" si="5"/>
        <v>0</v>
      </c>
      <c r="M31" s="128"/>
    </row>
    <row r="32" spans="1:21" x14ac:dyDescent="0.2">
      <c r="A32" s="98"/>
      <c r="B32" s="102" t="s">
        <v>117</v>
      </c>
      <c r="C32" s="112" t="s">
        <v>182</v>
      </c>
      <c r="D32" s="113" t="s">
        <v>183</v>
      </c>
      <c r="E32" s="112" t="s">
        <v>2</v>
      </c>
      <c r="F32" s="218">
        <v>2</v>
      </c>
      <c r="G32" s="114"/>
      <c r="H32" s="114"/>
      <c r="I32" s="226"/>
      <c r="J32" s="233">
        <f t="shared" si="5"/>
        <v>0</v>
      </c>
      <c r="M32" s="128"/>
    </row>
    <row r="33" spans="1:25" s="149" customFormat="1" x14ac:dyDescent="0.2">
      <c r="A33" s="144"/>
      <c r="B33" s="145"/>
      <c r="C33" s="146"/>
      <c r="D33" s="147" t="s">
        <v>12</v>
      </c>
      <c r="E33" s="148"/>
      <c r="F33" s="234"/>
      <c r="G33" s="234"/>
      <c r="H33" s="234"/>
      <c r="I33" s="234"/>
      <c r="J33" s="235">
        <f>SUM(J28:J32)</f>
        <v>0</v>
      </c>
      <c r="M33" s="119"/>
    </row>
    <row r="34" spans="1:25" s="109" customFormat="1" x14ac:dyDescent="0.2">
      <c r="A34" s="92">
        <v>4</v>
      </c>
      <c r="B34" s="93"/>
      <c r="C34" s="121"/>
      <c r="D34" s="122" t="s">
        <v>125</v>
      </c>
      <c r="E34" s="123"/>
      <c r="F34" s="221"/>
      <c r="G34" s="221"/>
      <c r="H34" s="221"/>
      <c r="I34" s="221"/>
      <c r="J34" s="222">
        <f>I34*F34</f>
        <v>0</v>
      </c>
    </row>
    <row r="35" spans="1:25" s="127" customFormat="1" x14ac:dyDescent="0.2">
      <c r="A35" s="98"/>
      <c r="B35" s="102" t="s">
        <v>62</v>
      </c>
      <c r="C35" s="140" t="s">
        <v>126</v>
      </c>
      <c r="D35" s="150" t="s">
        <v>127</v>
      </c>
      <c r="E35" s="140" t="s">
        <v>0</v>
      </c>
      <c r="F35" s="229">
        <v>19.2</v>
      </c>
      <c r="G35" s="142"/>
      <c r="H35" s="142"/>
      <c r="I35" s="213"/>
      <c r="J35" s="214">
        <f>I35*F35</f>
        <v>0</v>
      </c>
    </row>
    <row r="36" spans="1:25" s="127" customFormat="1" x14ac:dyDescent="0.2">
      <c r="A36" s="98"/>
      <c r="B36" s="102" t="s">
        <v>63</v>
      </c>
      <c r="C36" s="105" t="s">
        <v>128</v>
      </c>
      <c r="D36" s="106" t="s">
        <v>134</v>
      </c>
      <c r="E36" s="105" t="s">
        <v>0</v>
      </c>
      <c r="F36" s="217">
        <v>30</v>
      </c>
      <c r="G36" s="107"/>
      <c r="H36" s="107"/>
      <c r="I36" s="215"/>
      <c r="J36" s="216">
        <f>I36*F36</f>
        <v>0</v>
      </c>
    </row>
    <row r="37" spans="1:25" s="127" customFormat="1" x14ac:dyDescent="0.2">
      <c r="A37" s="98"/>
      <c r="B37" s="102" t="s">
        <v>88</v>
      </c>
      <c r="C37" s="105" t="s">
        <v>129</v>
      </c>
      <c r="D37" s="106" t="s">
        <v>135</v>
      </c>
      <c r="E37" s="105" t="s">
        <v>0</v>
      </c>
      <c r="F37" s="217">
        <v>30</v>
      </c>
      <c r="G37" s="107"/>
      <c r="H37" s="107"/>
      <c r="I37" s="215"/>
      <c r="J37" s="216">
        <f>I37*F37</f>
        <v>0</v>
      </c>
    </row>
    <row r="38" spans="1:25" s="127" customFormat="1" x14ac:dyDescent="0.2">
      <c r="A38" s="98"/>
      <c r="B38" s="102" t="s">
        <v>130</v>
      </c>
      <c r="C38" s="112" t="s">
        <v>131</v>
      </c>
      <c r="D38" s="113" t="s">
        <v>136</v>
      </c>
      <c r="E38" s="112" t="s">
        <v>0</v>
      </c>
      <c r="F38" s="218">
        <v>30</v>
      </c>
      <c r="G38" s="114"/>
      <c r="H38" s="114"/>
      <c r="I38" s="227"/>
      <c r="J38" s="228">
        <f>I38*F38</f>
        <v>0</v>
      </c>
    </row>
    <row r="39" spans="1:25" s="109" customFormat="1" x14ac:dyDescent="0.2">
      <c r="A39" s="144"/>
      <c r="B39" s="145"/>
      <c r="C39" s="146"/>
      <c r="D39" s="147" t="s">
        <v>213</v>
      </c>
      <c r="E39" s="148"/>
      <c r="F39" s="234"/>
      <c r="G39" s="234"/>
      <c r="H39" s="234"/>
      <c r="I39" s="234"/>
      <c r="J39" s="235">
        <f>SUM(J35:J38)</f>
        <v>0</v>
      </c>
    </row>
    <row r="40" spans="1:25" s="152" customFormat="1" x14ac:dyDescent="0.2">
      <c r="A40" s="92">
        <v>5</v>
      </c>
      <c r="B40" s="93"/>
      <c r="C40" s="121"/>
      <c r="D40" s="95" t="s">
        <v>17</v>
      </c>
      <c r="E40" s="123"/>
      <c r="F40" s="139"/>
      <c r="G40" s="139"/>
      <c r="H40" s="139"/>
      <c r="I40" s="221"/>
      <c r="J40" s="222">
        <f>I40*F40</f>
        <v>0</v>
      </c>
      <c r="K40" s="109"/>
      <c r="L40" s="109"/>
      <c r="M40" s="151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s="154" customFormat="1" ht="30" x14ac:dyDescent="0.2">
      <c r="A41" s="135"/>
      <c r="B41" s="102" t="s">
        <v>64</v>
      </c>
      <c r="C41" s="140" t="s">
        <v>80</v>
      </c>
      <c r="D41" s="150" t="s">
        <v>241</v>
      </c>
      <c r="E41" s="140" t="s">
        <v>0</v>
      </c>
      <c r="F41" s="229">
        <v>32</v>
      </c>
      <c r="G41" s="142"/>
      <c r="H41" s="142"/>
      <c r="I41" s="230"/>
      <c r="J41" s="231">
        <f>I41*F41</f>
        <v>0</v>
      </c>
      <c r="K41" s="127"/>
      <c r="L41" s="127"/>
      <c r="M41" s="153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</row>
    <row r="42" spans="1:25" s="154" customFormat="1" ht="30" x14ac:dyDescent="0.2">
      <c r="A42" s="135"/>
      <c r="B42" s="102" t="s">
        <v>65</v>
      </c>
      <c r="C42" s="112" t="s">
        <v>81</v>
      </c>
      <c r="D42" s="113" t="s">
        <v>82</v>
      </c>
      <c r="E42" s="112" t="s">
        <v>0</v>
      </c>
      <c r="F42" s="218">
        <v>32</v>
      </c>
      <c r="G42" s="114"/>
      <c r="H42" s="114"/>
      <c r="I42" s="226"/>
      <c r="J42" s="233">
        <f>I42*F42</f>
        <v>0</v>
      </c>
      <c r="K42" s="127"/>
      <c r="L42" s="127"/>
      <c r="M42" s="153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</row>
    <row r="43" spans="1:25" s="149" customFormat="1" x14ac:dyDescent="0.2">
      <c r="A43" s="144"/>
      <c r="B43" s="145"/>
      <c r="C43" s="146"/>
      <c r="D43" s="147" t="s">
        <v>38</v>
      </c>
      <c r="E43" s="148"/>
      <c r="F43" s="234"/>
      <c r="G43" s="234"/>
      <c r="H43" s="234"/>
      <c r="I43" s="234"/>
      <c r="J43" s="235">
        <f>SUM(J41:J42)</f>
        <v>0</v>
      </c>
      <c r="M43" s="119"/>
    </row>
    <row r="44" spans="1:25" s="149" customFormat="1" x14ac:dyDescent="0.2">
      <c r="A44" s="92">
        <v>6</v>
      </c>
      <c r="B44" s="93"/>
      <c r="C44" s="121"/>
      <c r="D44" s="95" t="s">
        <v>24</v>
      </c>
      <c r="E44" s="123"/>
      <c r="F44" s="139"/>
      <c r="G44" s="139"/>
      <c r="H44" s="139"/>
      <c r="I44" s="221"/>
      <c r="J44" s="222">
        <f>I44*F44</f>
        <v>0</v>
      </c>
      <c r="M44" s="119"/>
    </row>
    <row r="45" spans="1:25" ht="30" x14ac:dyDescent="0.2">
      <c r="A45" s="98"/>
      <c r="B45" s="102" t="s">
        <v>186</v>
      </c>
      <c r="C45" s="140" t="s">
        <v>122</v>
      </c>
      <c r="D45" s="150" t="s">
        <v>151</v>
      </c>
      <c r="E45" s="140" t="s">
        <v>0</v>
      </c>
      <c r="F45" s="229">
        <v>13</v>
      </c>
      <c r="G45" s="142"/>
      <c r="H45" s="142"/>
      <c r="I45" s="230"/>
      <c r="J45" s="231">
        <f>I45*F45</f>
        <v>0</v>
      </c>
      <c r="M45" s="128"/>
    </row>
    <row r="46" spans="1:25" ht="30" x14ac:dyDescent="0.2">
      <c r="A46" s="98"/>
      <c r="B46" s="102" t="s">
        <v>187</v>
      </c>
      <c r="C46" s="105" t="s">
        <v>123</v>
      </c>
      <c r="D46" s="106" t="s">
        <v>156</v>
      </c>
      <c r="E46" s="105" t="s">
        <v>0</v>
      </c>
      <c r="F46" s="217">
        <v>13</v>
      </c>
      <c r="G46" s="107"/>
      <c r="H46" s="107"/>
      <c r="I46" s="223"/>
      <c r="J46" s="232">
        <f>I46*F46</f>
        <v>0</v>
      </c>
      <c r="M46" s="128"/>
    </row>
    <row r="47" spans="1:25" x14ac:dyDescent="0.2">
      <c r="A47" s="98"/>
      <c r="B47" s="102" t="s">
        <v>188</v>
      </c>
      <c r="C47" s="112" t="s">
        <v>124</v>
      </c>
      <c r="D47" s="113" t="s">
        <v>157</v>
      </c>
      <c r="E47" s="112" t="s">
        <v>0</v>
      </c>
      <c r="F47" s="218">
        <v>1</v>
      </c>
      <c r="G47" s="114"/>
      <c r="H47" s="114"/>
      <c r="I47" s="226"/>
      <c r="J47" s="233">
        <f>I47*F47</f>
        <v>0</v>
      </c>
      <c r="M47" s="128"/>
    </row>
    <row r="48" spans="1:25" s="149" customFormat="1" x14ac:dyDescent="0.2">
      <c r="A48" s="144"/>
      <c r="B48" s="145"/>
      <c r="C48" s="146"/>
      <c r="D48" s="147" t="s">
        <v>39</v>
      </c>
      <c r="E48" s="148"/>
      <c r="F48" s="234"/>
      <c r="G48" s="234"/>
      <c r="H48" s="234"/>
      <c r="I48" s="234"/>
      <c r="J48" s="235">
        <f>SUM(J45:J47)</f>
        <v>0</v>
      </c>
      <c r="M48" s="119"/>
    </row>
    <row r="49" spans="1:13" s="149" customFormat="1" x14ac:dyDescent="0.2">
      <c r="A49" s="92">
        <v>7</v>
      </c>
      <c r="B49" s="93"/>
      <c r="C49" s="121"/>
      <c r="D49" s="95" t="s">
        <v>25</v>
      </c>
      <c r="E49" s="123"/>
      <c r="F49" s="139"/>
      <c r="G49" s="139"/>
      <c r="H49" s="139"/>
      <c r="I49" s="221"/>
      <c r="J49" s="222">
        <f t="shared" ref="J49:J54" si="6">I49*F49</f>
        <v>0</v>
      </c>
      <c r="M49" s="119"/>
    </row>
    <row r="50" spans="1:13" ht="30" x14ac:dyDescent="0.2">
      <c r="A50" s="98"/>
      <c r="B50" s="102" t="s">
        <v>189</v>
      </c>
      <c r="C50" s="140" t="s">
        <v>142</v>
      </c>
      <c r="D50" s="150" t="s">
        <v>5</v>
      </c>
      <c r="E50" s="140" t="s">
        <v>2</v>
      </c>
      <c r="F50" s="229">
        <v>1</v>
      </c>
      <c r="G50" s="142"/>
      <c r="H50" s="142"/>
      <c r="I50" s="230"/>
      <c r="J50" s="231">
        <f t="shared" si="6"/>
        <v>0</v>
      </c>
      <c r="M50" s="128"/>
    </row>
    <row r="51" spans="1:13" x14ac:dyDescent="0.2">
      <c r="A51" s="98"/>
      <c r="B51" s="102" t="s">
        <v>190</v>
      </c>
      <c r="C51" s="105" t="s">
        <v>92</v>
      </c>
      <c r="D51" s="106" t="s">
        <v>36</v>
      </c>
      <c r="E51" s="105" t="s">
        <v>2</v>
      </c>
      <c r="F51" s="217">
        <v>1</v>
      </c>
      <c r="G51" s="107"/>
      <c r="H51" s="107"/>
      <c r="I51" s="223"/>
      <c r="J51" s="232">
        <f t="shared" si="6"/>
        <v>0</v>
      </c>
      <c r="M51" s="128"/>
    </row>
    <row r="52" spans="1:13" x14ac:dyDescent="0.2">
      <c r="A52" s="98"/>
      <c r="B52" s="102" t="s">
        <v>191</v>
      </c>
      <c r="C52" s="105" t="s">
        <v>143</v>
      </c>
      <c r="D52" s="106" t="s">
        <v>144</v>
      </c>
      <c r="E52" s="105" t="s">
        <v>2</v>
      </c>
      <c r="F52" s="217">
        <v>1</v>
      </c>
      <c r="G52" s="107"/>
      <c r="H52" s="107"/>
      <c r="I52" s="223"/>
      <c r="J52" s="232">
        <f t="shared" si="6"/>
        <v>0</v>
      </c>
      <c r="M52" s="128"/>
    </row>
    <row r="53" spans="1:13" x14ac:dyDescent="0.2">
      <c r="A53" s="98"/>
      <c r="B53" s="102" t="s">
        <v>192</v>
      </c>
      <c r="C53" s="105" t="s">
        <v>89</v>
      </c>
      <c r="D53" s="104" t="s">
        <v>372</v>
      </c>
      <c r="E53" s="105" t="s">
        <v>2</v>
      </c>
      <c r="F53" s="217">
        <v>1</v>
      </c>
      <c r="G53" s="107"/>
      <c r="H53" s="107"/>
      <c r="I53" s="223"/>
      <c r="J53" s="232">
        <f t="shared" si="6"/>
        <v>0</v>
      </c>
      <c r="M53" s="128"/>
    </row>
    <row r="54" spans="1:13" x14ac:dyDescent="0.2">
      <c r="A54" s="98"/>
      <c r="B54" s="102" t="s">
        <v>193</v>
      </c>
      <c r="C54" s="105" t="s">
        <v>90</v>
      </c>
      <c r="D54" s="106" t="s">
        <v>91</v>
      </c>
      <c r="E54" s="105" t="s">
        <v>2</v>
      </c>
      <c r="F54" s="217">
        <v>1</v>
      </c>
      <c r="G54" s="107"/>
      <c r="H54" s="107"/>
      <c r="I54" s="223"/>
      <c r="J54" s="232">
        <f t="shared" si="6"/>
        <v>0</v>
      </c>
      <c r="M54" s="128"/>
    </row>
    <row r="55" spans="1:13" x14ac:dyDescent="0.2">
      <c r="A55" s="98"/>
      <c r="B55" s="102" t="s">
        <v>194</v>
      </c>
      <c r="C55" s="130" t="s">
        <v>19</v>
      </c>
      <c r="D55" s="104" t="s">
        <v>10</v>
      </c>
      <c r="E55" s="130" t="s">
        <v>2</v>
      </c>
      <c r="F55" s="236">
        <v>1</v>
      </c>
      <c r="G55" s="223"/>
      <c r="H55" s="223"/>
      <c r="I55" s="223"/>
      <c r="J55" s="232">
        <f t="shared" ref="J55:J69" si="7">I55*F55</f>
        <v>0</v>
      </c>
      <c r="M55" s="128"/>
    </row>
    <row r="56" spans="1:13" x14ac:dyDescent="0.2">
      <c r="A56" s="98"/>
      <c r="B56" s="102" t="s">
        <v>195</v>
      </c>
      <c r="C56" s="105" t="s">
        <v>233</v>
      </c>
      <c r="D56" s="106" t="s">
        <v>234</v>
      </c>
      <c r="E56" s="105" t="s">
        <v>2</v>
      </c>
      <c r="F56" s="217">
        <v>1</v>
      </c>
      <c r="G56" s="107"/>
      <c r="H56" s="107"/>
      <c r="I56" s="223"/>
      <c r="J56" s="232">
        <f t="shared" si="7"/>
        <v>0</v>
      </c>
      <c r="M56" s="128"/>
    </row>
    <row r="57" spans="1:13" x14ac:dyDescent="0.2">
      <c r="A57" s="98"/>
      <c r="B57" s="102" t="s">
        <v>196</v>
      </c>
      <c r="C57" s="105" t="s">
        <v>149</v>
      </c>
      <c r="D57" s="106" t="s">
        <v>150</v>
      </c>
      <c r="E57" s="105" t="s">
        <v>2</v>
      </c>
      <c r="F57" s="217">
        <v>1</v>
      </c>
      <c r="G57" s="107"/>
      <c r="H57" s="107"/>
      <c r="I57" s="223"/>
      <c r="J57" s="232">
        <f t="shared" si="7"/>
        <v>0</v>
      </c>
      <c r="M57" s="128"/>
    </row>
    <row r="58" spans="1:13" x14ac:dyDescent="0.2">
      <c r="A58" s="98"/>
      <c r="B58" s="102" t="s">
        <v>197</v>
      </c>
      <c r="C58" s="105" t="s">
        <v>211</v>
      </c>
      <c r="D58" s="106" t="s">
        <v>212</v>
      </c>
      <c r="E58" s="105" t="s">
        <v>2</v>
      </c>
      <c r="F58" s="217">
        <v>1</v>
      </c>
      <c r="G58" s="107"/>
      <c r="H58" s="107"/>
      <c r="I58" s="223"/>
      <c r="J58" s="232">
        <f t="shared" si="7"/>
        <v>0</v>
      </c>
      <c r="M58" s="128"/>
    </row>
    <row r="59" spans="1:13" x14ac:dyDescent="0.2">
      <c r="A59" s="98"/>
      <c r="B59" s="102" t="s">
        <v>198</v>
      </c>
      <c r="C59" s="105" t="s">
        <v>147</v>
      </c>
      <c r="D59" s="106" t="s">
        <v>148</v>
      </c>
      <c r="E59" s="105" t="s">
        <v>2</v>
      </c>
      <c r="F59" s="217">
        <v>2</v>
      </c>
      <c r="G59" s="107"/>
      <c r="H59" s="107"/>
      <c r="I59" s="223"/>
      <c r="J59" s="232">
        <f t="shared" si="7"/>
        <v>0</v>
      </c>
      <c r="M59" s="128"/>
    </row>
    <row r="60" spans="1:13" x14ac:dyDescent="0.2">
      <c r="A60" s="98"/>
      <c r="B60" s="102" t="s">
        <v>199</v>
      </c>
      <c r="C60" s="105" t="s">
        <v>93</v>
      </c>
      <c r="D60" s="106" t="s">
        <v>14</v>
      </c>
      <c r="E60" s="105" t="s">
        <v>0</v>
      </c>
      <c r="F60" s="266">
        <v>1</v>
      </c>
      <c r="G60" s="107"/>
      <c r="H60" s="107"/>
      <c r="I60" s="223"/>
      <c r="J60" s="232">
        <f t="shared" si="7"/>
        <v>0</v>
      </c>
      <c r="M60" s="128"/>
    </row>
    <row r="61" spans="1:13" x14ac:dyDescent="0.2">
      <c r="A61" s="98"/>
      <c r="B61" s="102" t="s">
        <v>200</v>
      </c>
      <c r="C61" s="105" t="s">
        <v>94</v>
      </c>
      <c r="D61" s="106" t="s">
        <v>37</v>
      </c>
      <c r="E61" s="105" t="s">
        <v>2</v>
      </c>
      <c r="F61" s="217">
        <v>1</v>
      </c>
      <c r="G61" s="107"/>
      <c r="H61" s="107"/>
      <c r="I61" s="223"/>
      <c r="J61" s="232">
        <f t="shared" si="7"/>
        <v>0</v>
      </c>
      <c r="M61" s="128"/>
    </row>
    <row r="62" spans="1:13" x14ac:dyDescent="0.2">
      <c r="A62" s="98"/>
      <c r="B62" s="102" t="s">
        <v>201</v>
      </c>
      <c r="C62" s="105" t="s">
        <v>97</v>
      </c>
      <c r="D62" s="106" t="s">
        <v>98</v>
      </c>
      <c r="E62" s="105" t="s">
        <v>2</v>
      </c>
      <c r="F62" s="217">
        <v>1</v>
      </c>
      <c r="G62" s="107"/>
      <c r="H62" s="107"/>
      <c r="I62" s="223"/>
      <c r="J62" s="232">
        <f t="shared" si="7"/>
        <v>0</v>
      </c>
      <c r="M62" s="128"/>
    </row>
    <row r="63" spans="1:13" ht="30" x14ac:dyDescent="0.2">
      <c r="A63" s="98"/>
      <c r="B63" s="102" t="s">
        <v>202</v>
      </c>
      <c r="C63" s="105" t="s">
        <v>95</v>
      </c>
      <c r="D63" s="106" t="s">
        <v>96</v>
      </c>
      <c r="E63" s="105" t="s">
        <v>2</v>
      </c>
      <c r="F63" s="217">
        <v>2</v>
      </c>
      <c r="G63" s="107"/>
      <c r="H63" s="107"/>
      <c r="I63" s="223"/>
      <c r="J63" s="232">
        <f t="shared" si="7"/>
        <v>0</v>
      </c>
      <c r="M63" s="128"/>
    </row>
    <row r="64" spans="1:13" ht="30" x14ac:dyDescent="0.2">
      <c r="A64" s="98"/>
      <c r="B64" s="102" t="s">
        <v>203</v>
      </c>
      <c r="C64" s="105" t="s">
        <v>163</v>
      </c>
      <c r="D64" s="267" t="s">
        <v>164</v>
      </c>
      <c r="E64" s="105" t="s">
        <v>0</v>
      </c>
      <c r="F64" s="217">
        <v>1.8</v>
      </c>
      <c r="G64" s="107"/>
      <c r="H64" s="107"/>
      <c r="I64" s="223"/>
      <c r="J64" s="232">
        <f t="shared" si="7"/>
        <v>0</v>
      </c>
      <c r="M64" s="128"/>
    </row>
    <row r="65" spans="1:13" x14ac:dyDescent="0.2">
      <c r="A65" s="98"/>
      <c r="B65" s="102" t="s">
        <v>204</v>
      </c>
      <c r="C65" s="105" t="s">
        <v>165</v>
      </c>
      <c r="D65" s="106" t="s">
        <v>224</v>
      </c>
      <c r="E65" s="105" t="s">
        <v>0</v>
      </c>
      <c r="F65" s="217">
        <v>1.8</v>
      </c>
      <c r="G65" s="107"/>
      <c r="H65" s="107"/>
      <c r="I65" s="223"/>
      <c r="J65" s="232">
        <f t="shared" si="7"/>
        <v>0</v>
      </c>
      <c r="M65" s="128"/>
    </row>
    <row r="66" spans="1:13" x14ac:dyDescent="0.2">
      <c r="A66" s="98"/>
      <c r="B66" s="102" t="s">
        <v>205</v>
      </c>
      <c r="C66" s="105" t="s">
        <v>166</v>
      </c>
      <c r="D66" s="106" t="s">
        <v>167</v>
      </c>
      <c r="E66" s="105" t="s">
        <v>2</v>
      </c>
      <c r="F66" s="217">
        <v>1</v>
      </c>
      <c r="G66" s="107"/>
      <c r="H66" s="107"/>
      <c r="I66" s="223"/>
      <c r="J66" s="232">
        <f t="shared" si="7"/>
        <v>0</v>
      </c>
      <c r="M66" s="128"/>
    </row>
    <row r="67" spans="1:13" x14ac:dyDescent="0.2">
      <c r="A67" s="98"/>
      <c r="B67" s="102" t="s">
        <v>206</v>
      </c>
      <c r="C67" s="105" t="s">
        <v>227</v>
      </c>
      <c r="D67" s="106" t="s">
        <v>228</v>
      </c>
      <c r="E67" s="105" t="s">
        <v>2</v>
      </c>
      <c r="F67" s="217">
        <v>1</v>
      </c>
      <c r="G67" s="107"/>
      <c r="H67" s="107"/>
      <c r="I67" s="223"/>
      <c r="J67" s="232">
        <f>I67*F67</f>
        <v>0</v>
      </c>
      <c r="M67" s="128"/>
    </row>
    <row r="68" spans="1:13" x14ac:dyDescent="0.2">
      <c r="A68" s="98"/>
      <c r="B68" s="102" t="s">
        <v>207</v>
      </c>
      <c r="C68" s="105" t="s">
        <v>99</v>
      </c>
      <c r="D68" s="106" t="s">
        <v>32</v>
      </c>
      <c r="E68" s="105" t="s">
        <v>2</v>
      </c>
      <c r="F68" s="217">
        <v>1</v>
      </c>
      <c r="G68" s="107"/>
      <c r="H68" s="107"/>
      <c r="I68" s="223"/>
      <c r="J68" s="232">
        <f t="shared" si="7"/>
        <v>0</v>
      </c>
      <c r="M68" s="128"/>
    </row>
    <row r="69" spans="1:13" x14ac:dyDescent="0.2">
      <c r="A69" s="98"/>
      <c r="B69" s="102" t="s">
        <v>229</v>
      </c>
      <c r="C69" s="112" t="s">
        <v>145</v>
      </c>
      <c r="D69" s="113" t="s">
        <v>146</v>
      </c>
      <c r="E69" s="112" t="s">
        <v>2</v>
      </c>
      <c r="F69" s="218">
        <v>1</v>
      </c>
      <c r="G69" s="114"/>
      <c r="H69" s="114"/>
      <c r="I69" s="226"/>
      <c r="J69" s="233">
        <f t="shared" si="7"/>
        <v>0</v>
      </c>
      <c r="M69" s="128"/>
    </row>
    <row r="70" spans="1:13" s="149" customFormat="1" x14ac:dyDescent="0.2">
      <c r="A70" s="144"/>
      <c r="B70" s="145"/>
      <c r="C70" s="155"/>
      <c r="D70" s="147" t="s">
        <v>40</v>
      </c>
      <c r="E70" s="148"/>
      <c r="F70" s="234"/>
      <c r="G70" s="234"/>
      <c r="H70" s="234"/>
      <c r="I70" s="234"/>
      <c r="J70" s="235">
        <f>SUM(J50:J69)</f>
        <v>0</v>
      </c>
      <c r="M70" s="119"/>
    </row>
    <row r="71" spans="1:13" s="149" customFormat="1" x14ac:dyDescent="0.2">
      <c r="A71" s="92">
        <v>8</v>
      </c>
      <c r="B71" s="156"/>
      <c r="C71" s="121"/>
      <c r="D71" s="95" t="s">
        <v>16</v>
      </c>
      <c r="E71" s="123"/>
      <c r="F71" s="139"/>
      <c r="G71" s="139"/>
      <c r="H71" s="139"/>
      <c r="I71" s="221"/>
      <c r="J71" s="222">
        <f t="shared" ref="J71:J76" si="8">I71*F71</f>
        <v>0</v>
      </c>
      <c r="M71" s="119"/>
    </row>
    <row r="72" spans="1:13" x14ac:dyDescent="0.2">
      <c r="A72" s="98"/>
      <c r="B72" s="102" t="s">
        <v>215</v>
      </c>
      <c r="C72" s="157" t="s">
        <v>85</v>
      </c>
      <c r="D72" s="150" t="s">
        <v>415</v>
      </c>
      <c r="E72" s="140" t="s">
        <v>0</v>
      </c>
      <c r="F72" s="229">
        <v>283.39999999999998</v>
      </c>
      <c r="G72" s="142"/>
      <c r="H72" s="142"/>
      <c r="I72" s="230"/>
      <c r="J72" s="231">
        <f t="shared" si="8"/>
        <v>0</v>
      </c>
      <c r="M72" s="128"/>
    </row>
    <row r="73" spans="1:13" x14ac:dyDescent="0.25">
      <c r="A73" s="98"/>
      <c r="B73" s="102" t="s">
        <v>216</v>
      </c>
      <c r="C73" s="276" t="s">
        <v>410</v>
      </c>
      <c r="D73" s="106" t="s">
        <v>411</v>
      </c>
      <c r="E73" s="105" t="s">
        <v>0</v>
      </c>
      <c r="F73" s="105">
        <v>41</v>
      </c>
      <c r="G73" s="107"/>
      <c r="H73" s="107"/>
      <c r="I73" s="223"/>
      <c r="J73" s="232">
        <f t="shared" si="8"/>
        <v>0</v>
      </c>
      <c r="M73" s="128"/>
    </row>
    <row r="74" spans="1:13" x14ac:dyDescent="0.2">
      <c r="A74" s="98"/>
      <c r="B74" s="102" t="s">
        <v>217</v>
      </c>
      <c r="C74" s="158" t="s">
        <v>158</v>
      </c>
      <c r="D74" s="106" t="s">
        <v>159</v>
      </c>
      <c r="E74" s="105" t="s">
        <v>0</v>
      </c>
      <c r="F74" s="217">
        <v>78.3</v>
      </c>
      <c r="G74" s="107"/>
      <c r="H74" s="107"/>
      <c r="I74" s="223"/>
      <c r="J74" s="232">
        <f t="shared" si="8"/>
        <v>0</v>
      </c>
      <c r="M74" s="128"/>
    </row>
    <row r="75" spans="1:13" x14ac:dyDescent="0.2">
      <c r="A75" s="98"/>
      <c r="B75" s="102" t="s">
        <v>218</v>
      </c>
      <c r="C75" s="158" t="s">
        <v>86</v>
      </c>
      <c r="D75" s="106" t="s">
        <v>184</v>
      </c>
      <c r="E75" s="105" t="s">
        <v>0</v>
      </c>
      <c r="F75" s="217">
        <v>10.8</v>
      </c>
      <c r="G75" s="107"/>
      <c r="H75" s="107"/>
      <c r="I75" s="223"/>
      <c r="J75" s="232">
        <f t="shared" si="8"/>
        <v>0</v>
      </c>
      <c r="M75" s="128"/>
    </row>
    <row r="76" spans="1:13" x14ac:dyDescent="0.2">
      <c r="A76" s="98"/>
      <c r="B76" s="102" t="s">
        <v>219</v>
      </c>
      <c r="C76" s="159" t="s">
        <v>100</v>
      </c>
      <c r="D76" s="113" t="s">
        <v>405</v>
      </c>
      <c r="E76" s="112" t="s">
        <v>0</v>
      </c>
      <c r="F76" s="218">
        <v>50</v>
      </c>
      <c r="G76" s="114"/>
      <c r="H76" s="114"/>
      <c r="I76" s="226"/>
      <c r="J76" s="233">
        <f t="shared" si="8"/>
        <v>0</v>
      </c>
      <c r="M76" s="128"/>
    </row>
    <row r="77" spans="1:13" s="149" customFormat="1" x14ac:dyDescent="0.2">
      <c r="A77" s="144"/>
      <c r="B77" s="160"/>
      <c r="C77" s="146"/>
      <c r="D77" s="147" t="s">
        <v>214</v>
      </c>
      <c r="E77" s="148"/>
      <c r="F77" s="234"/>
      <c r="G77" s="234"/>
      <c r="H77" s="234"/>
      <c r="I77" s="234"/>
      <c r="J77" s="235">
        <f>SUM(J72:J76)</f>
        <v>0</v>
      </c>
      <c r="M77" s="119"/>
    </row>
    <row r="78" spans="1:13" s="149" customFormat="1" x14ac:dyDescent="0.2">
      <c r="A78" s="92">
        <v>9</v>
      </c>
      <c r="B78" s="93"/>
      <c r="C78" s="121"/>
      <c r="D78" s="95" t="s">
        <v>243</v>
      </c>
      <c r="E78" s="96"/>
      <c r="F78" s="211"/>
      <c r="G78" s="211"/>
      <c r="H78" s="211"/>
      <c r="I78" s="211"/>
      <c r="J78" s="212"/>
      <c r="M78" s="119"/>
    </row>
    <row r="79" spans="1:13" x14ac:dyDescent="0.2">
      <c r="A79" s="98"/>
      <c r="B79" s="99" t="s">
        <v>230</v>
      </c>
      <c r="C79" s="161" t="s">
        <v>133</v>
      </c>
      <c r="D79" s="162" t="s">
        <v>242</v>
      </c>
      <c r="E79" s="161" t="s">
        <v>0</v>
      </c>
      <c r="F79" s="237">
        <v>42</v>
      </c>
      <c r="G79" s="163"/>
      <c r="H79" s="163"/>
      <c r="I79" s="238"/>
      <c r="J79" s="239">
        <f>I79*F79</f>
        <v>0</v>
      </c>
      <c r="M79" s="128"/>
    </row>
    <row r="80" spans="1:13" s="149" customFormat="1" x14ac:dyDescent="0.2">
      <c r="A80" s="144"/>
      <c r="B80" s="145"/>
      <c r="C80" s="146"/>
      <c r="D80" s="147" t="s">
        <v>41</v>
      </c>
      <c r="E80" s="148"/>
      <c r="F80" s="234"/>
      <c r="G80" s="234"/>
      <c r="H80" s="234"/>
      <c r="I80" s="234"/>
      <c r="J80" s="235">
        <f>SUM(J79:J79)</f>
        <v>0</v>
      </c>
      <c r="M80" s="119"/>
    </row>
    <row r="81" spans="1:13" s="149" customFormat="1" x14ac:dyDescent="0.2">
      <c r="A81" s="92">
        <v>10</v>
      </c>
      <c r="B81" s="93"/>
      <c r="C81" s="121"/>
      <c r="D81" s="95" t="s">
        <v>15</v>
      </c>
      <c r="E81" s="123"/>
      <c r="F81" s="139"/>
      <c r="G81" s="139"/>
      <c r="H81" s="139"/>
      <c r="I81" s="221"/>
      <c r="J81" s="222">
        <f>I81*F81</f>
        <v>0</v>
      </c>
      <c r="M81" s="119"/>
    </row>
    <row r="82" spans="1:13" x14ac:dyDescent="0.2">
      <c r="A82" s="98"/>
      <c r="B82" s="99" t="s">
        <v>231</v>
      </c>
      <c r="C82" s="161" t="s">
        <v>132</v>
      </c>
      <c r="D82" s="162" t="s">
        <v>235</v>
      </c>
      <c r="E82" s="161" t="s">
        <v>0</v>
      </c>
      <c r="F82" s="237">
        <v>78</v>
      </c>
      <c r="G82" s="163"/>
      <c r="H82" s="163"/>
      <c r="I82" s="238"/>
      <c r="J82" s="239">
        <f>I82*F82</f>
        <v>0</v>
      </c>
      <c r="M82" s="128"/>
    </row>
    <row r="83" spans="1:13" s="149" customFormat="1" x14ac:dyDescent="0.2">
      <c r="A83" s="98"/>
      <c r="B83" s="115"/>
      <c r="C83" s="138"/>
      <c r="D83" s="117" t="s">
        <v>42</v>
      </c>
      <c r="E83" s="164"/>
      <c r="F83" s="240"/>
      <c r="G83" s="240"/>
      <c r="H83" s="240"/>
      <c r="I83" s="240"/>
      <c r="J83" s="241">
        <f>SUM(J82:J82)</f>
        <v>0</v>
      </c>
      <c r="M83" s="119"/>
    </row>
    <row r="84" spans="1:13" s="149" customFormat="1" x14ac:dyDescent="0.2">
      <c r="A84" s="92">
        <v>11</v>
      </c>
      <c r="B84" s="93"/>
      <c r="C84" s="165"/>
      <c r="D84" s="95" t="s">
        <v>46</v>
      </c>
      <c r="E84" s="123"/>
      <c r="F84" s="139"/>
      <c r="G84" s="139"/>
      <c r="H84" s="139"/>
      <c r="I84" s="221"/>
      <c r="J84" s="222">
        <f>I84*F84</f>
        <v>0</v>
      </c>
      <c r="M84" s="119"/>
    </row>
    <row r="85" spans="1:13" x14ac:dyDescent="0.2">
      <c r="A85" s="98"/>
      <c r="B85" s="102" t="s">
        <v>232</v>
      </c>
      <c r="C85" s="130" t="s">
        <v>18</v>
      </c>
      <c r="D85" s="104" t="s">
        <v>33</v>
      </c>
      <c r="E85" s="130" t="s">
        <v>34</v>
      </c>
      <c r="F85" s="223">
        <v>1</v>
      </c>
      <c r="G85" s="223"/>
      <c r="H85" s="223"/>
      <c r="I85" s="223"/>
      <c r="J85" s="223">
        <f>I85*F85</f>
        <v>0</v>
      </c>
      <c r="M85" s="128"/>
    </row>
    <row r="86" spans="1:13" x14ac:dyDescent="0.2">
      <c r="A86" s="98"/>
      <c r="B86" s="102" t="s">
        <v>409</v>
      </c>
      <c r="C86" s="105" t="s">
        <v>412</v>
      </c>
      <c r="D86" s="106" t="s">
        <v>413</v>
      </c>
      <c r="E86" s="105" t="s">
        <v>2</v>
      </c>
      <c r="F86" s="105">
        <v>2</v>
      </c>
      <c r="G86" s="107"/>
      <c r="H86" s="107"/>
      <c r="I86" s="223"/>
      <c r="J86" s="223">
        <f t="shared" ref="J86" si="9">I86*F86</f>
        <v>0</v>
      </c>
      <c r="M86" s="128"/>
    </row>
    <row r="87" spans="1:13" s="149" customFormat="1" x14ac:dyDescent="0.2">
      <c r="A87" s="98"/>
      <c r="B87" s="115"/>
      <c r="C87" s="138"/>
      <c r="D87" s="117" t="s">
        <v>43</v>
      </c>
      <c r="E87" s="118"/>
      <c r="F87" s="219"/>
      <c r="G87" s="219"/>
      <c r="H87" s="219"/>
      <c r="I87" s="219"/>
      <c r="J87" s="220">
        <f>SUM(J85:J86)</f>
        <v>0</v>
      </c>
      <c r="M87" s="119"/>
    </row>
    <row r="88" spans="1:13" s="149" customFormat="1" x14ac:dyDescent="0.2">
      <c r="A88" s="92">
        <v>12</v>
      </c>
      <c r="B88" s="93"/>
      <c r="C88" s="165"/>
      <c r="D88" s="95" t="s">
        <v>47</v>
      </c>
      <c r="E88" s="123"/>
      <c r="F88" s="139"/>
      <c r="G88" s="139"/>
      <c r="H88" s="139"/>
      <c r="I88" s="221"/>
      <c r="J88" s="222">
        <f>I88*F88</f>
        <v>0</v>
      </c>
      <c r="M88" s="119"/>
    </row>
    <row r="89" spans="1:13" x14ac:dyDescent="0.2">
      <c r="A89" s="98"/>
      <c r="B89" s="102" t="s">
        <v>66</v>
      </c>
      <c r="C89" s="105" t="s">
        <v>168</v>
      </c>
      <c r="D89" s="150" t="s">
        <v>6</v>
      </c>
      <c r="E89" s="140" t="s">
        <v>2</v>
      </c>
      <c r="F89" s="229">
        <v>1</v>
      </c>
      <c r="G89" s="142"/>
      <c r="H89" s="142"/>
      <c r="I89" s="230"/>
      <c r="J89" s="231">
        <f>I89*F89</f>
        <v>0</v>
      </c>
      <c r="M89" s="128"/>
    </row>
    <row r="90" spans="1:13" x14ac:dyDescent="0.2">
      <c r="A90" s="98"/>
      <c r="B90" s="102" t="s">
        <v>152</v>
      </c>
      <c r="C90" s="105" t="s">
        <v>169</v>
      </c>
      <c r="D90" s="106" t="s">
        <v>7</v>
      </c>
      <c r="E90" s="105" t="s">
        <v>2</v>
      </c>
      <c r="F90" s="217">
        <v>1</v>
      </c>
      <c r="G90" s="107"/>
      <c r="H90" s="107"/>
      <c r="I90" s="223"/>
      <c r="J90" s="232">
        <f>I90*F90</f>
        <v>0</v>
      </c>
      <c r="M90" s="128"/>
    </row>
    <row r="91" spans="1:13" x14ac:dyDescent="0.2">
      <c r="A91" s="98"/>
      <c r="B91" s="102" t="s">
        <v>153</v>
      </c>
      <c r="C91" s="112" t="s">
        <v>170</v>
      </c>
      <c r="D91" s="113" t="s">
        <v>8</v>
      </c>
      <c r="E91" s="112" t="s">
        <v>2</v>
      </c>
      <c r="F91" s="218">
        <v>2</v>
      </c>
      <c r="G91" s="114"/>
      <c r="H91" s="114"/>
      <c r="I91" s="226"/>
      <c r="J91" s="233">
        <f>I91*F91</f>
        <v>0</v>
      </c>
      <c r="M91" s="128"/>
    </row>
    <row r="92" spans="1:13" s="149" customFormat="1" x14ac:dyDescent="0.2">
      <c r="A92" s="98"/>
      <c r="B92" s="115"/>
      <c r="C92" s="166"/>
      <c r="D92" s="117" t="s">
        <v>44</v>
      </c>
      <c r="E92" s="118"/>
      <c r="F92" s="219"/>
      <c r="G92" s="219"/>
      <c r="H92" s="219"/>
      <c r="I92" s="219"/>
      <c r="J92" s="220">
        <f>SUM(J89:J91)</f>
        <v>0</v>
      </c>
      <c r="M92" s="119"/>
    </row>
    <row r="93" spans="1:13" s="149" customFormat="1" x14ac:dyDescent="0.2">
      <c r="A93" s="92">
        <v>13</v>
      </c>
      <c r="B93" s="93"/>
      <c r="C93" s="167"/>
      <c r="D93" s="95" t="s">
        <v>48</v>
      </c>
      <c r="E93" s="123"/>
      <c r="F93" s="139"/>
      <c r="G93" s="139"/>
      <c r="H93" s="139"/>
      <c r="I93" s="221"/>
      <c r="J93" s="222">
        <f t="shared" ref="J93:J100" si="10">I93*F93</f>
        <v>0</v>
      </c>
      <c r="M93" s="119"/>
    </row>
    <row r="94" spans="1:13" x14ac:dyDescent="0.2">
      <c r="A94" s="98"/>
      <c r="B94" s="102" t="s">
        <v>67</v>
      </c>
      <c r="C94" s="168" t="s">
        <v>18</v>
      </c>
      <c r="D94" s="101" t="s">
        <v>35</v>
      </c>
      <c r="E94" s="169" t="s">
        <v>34</v>
      </c>
      <c r="F94" s="230">
        <v>1</v>
      </c>
      <c r="G94" s="230"/>
      <c r="H94" s="230"/>
      <c r="I94" s="230"/>
      <c r="J94" s="231">
        <f t="shared" si="10"/>
        <v>0</v>
      </c>
      <c r="M94" s="128"/>
    </row>
    <row r="95" spans="1:13" x14ac:dyDescent="0.2">
      <c r="A95" s="98"/>
      <c r="B95" s="102" t="s">
        <v>68</v>
      </c>
      <c r="C95" s="105" t="s">
        <v>171</v>
      </c>
      <c r="D95" s="106" t="s">
        <v>172</v>
      </c>
      <c r="E95" s="105" t="s">
        <v>1</v>
      </c>
      <c r="F95" s="217">
        <v>2</v>
      </c>
      <c r="G95" s="107"/>
      <c r="H95" s="107"/>
      <c r="I95" s="223"/>
      <c r="J95" s="232">
        <f t="shared" si="10"/>
        <v>0</v>
      </c>
      <c r="M95" s="128"/>
    </row>
    <row r="96" spans="1:13" x14ac:dyDescent="0.2">
      <c r="A96" s="98"/>
      <c r="B96" s="102" t="s">
        <v>69</v>
      </c>
      <c r="C96" s="105" t="s">
        <v>173</v>
      </c>
      <c r="D96" s="106" t="s">
        <v>154</v>
      </c>
      <c r="E96" s="105" t="s">
        <v>2</v>
      </c>
      <c r="F96" s="217">
        <v>2</v>
      </c>
      <c r="G96" s="107"/>
      <c r="H96" s="107"/>
      <c r="I96" s="223"/>
      <c r="J96" s="232">
        <f>I96*F96</f>
        <v>0</v>
      </c>
      <c r="M96" s="128"/>
    </row>
    <row r="97" spans="1:13" x14ac:dyDescent="0.2">
      <c r="A97" s="98"/>
      <c r="B97" s="102" t="s">
        <v>70</v>
      </c>
      <c r="C97" s="105" t="s">
        <v>174</v>
      </c>
      <c r="D97" s="106" t="s">
        <v>175</v>
      </c>
      <c r="E97" s="105" t="s">
        <v>2</v>
      </c>
      <c r="F97" s="217">
        <v>1</v>
      </c>
      <c r="G97" s="107"/>
      <c r="H97" s="107"/>
      <c r="I97" s="223"/>
      <c r="J97" s="232">
        <f>I97*F97</f>
        <v>0</v>
      </c>
      <c r="M97" s="128"/>
    </row>
    <row r="98" spans="1:13" x14ac:dyDescent="0.2">
      <c r="A98" s="98"/>
      <c r="B98" s="102" t="s">
        <v>71</v>
      </c>
      <c r="C98" s="105" t="s">
        <v>176</v>
      </c>
      <c r="D98" s="106" t="s">
        <v>177</v>
      </c>
      <c r="E98" s="105" t="s">
        <v>3</v>
      </c>
      <c r="F98" s="217">
        <v>5</v>
      </c>
      <c r="G98" s="107"/>
      <c r="H98" s="107"/>
      <c r="I98" s="223"/>
      <c r="J98" s="232">
        <f>I98*F98</f>
        <v>0</v>
      </c>
      <c r="M98" s="128"/>
    </row>
    <row r="99" spans="1:13" ht="27.6" customHeight="1" x14ac:dyDescent="0.2">
      <c r="A99" s="98"/>
      <c r="B99" s="102" t="s">
        <v>72</v>
      </c>
      <c r="C99" s="105" t="s">
        <v>178</v>
      </c>
      <c r="D99" s="106" t="s">
        <v>209</v>
      </c>
      <c r="E99" s="105" t="s">
        <v>2</v>
      </c>
      <c r="F99" s="217">
        <v>1</v>
      </c>
      <c r="G99" s="107"/>
      <c r="H99" s="107"/>
      <c r="I99" s="223"/>
      <c r="J99" s="232">
        <f t="shared" si="10"/>
        <v>0</v>
      </c>
      <c r="M99" s="128"/>
    </row>
    <row r="100" spans="1:13" ht="13.9" customHeight="1" x14ac:dyDescent="0.2">
      <c r="A100" s="98"/>
      <c r="B100" s="102" t="s">
        <v>73</v>
      </c>
      <c r="C100" s="105" t="s">
        <v>179</v>
      </c>
      <c r="D100" s="106" t="s">
        <v>210</v>
      </c>
      <c r="E100" s="105" t="s">
        <v>2</v>
      </c>
      <c r="F100" s="217">
        <v>1</v>
      </c>
      <c r="G100" s="107"/>
      <c r="H100" s="107"/>
      <c r="I100" s="223"/>
      <c r="J100" s="232">
        <f t="shared" si="10"/>
        <v>0</v>
      </c>
      <c r="M100" s="128"/>
    </row>
    <row r="101" spans="1:13" x14ac:dyDescent="0.2">
      <c r="A101" s="98"/>
      <c r="B101" s="170" t="s">
        <v>74</v>
      </c>
      <c r="C101" s="112" t="s">
        <v>180</v>
      </c>
      <c r="D101" s="113" t="s">
        <v>155</v>
      </c>
      <c r="E101" s="112" t="s">
        <v>2</v>
      </c>
      <c r="F101" s="218">
        <v>2</v>
      </c>
      <c r="G101" s="114"/>
      <c r="H101" s="114"/>
      <c r="I101" s="226"/>
      <c r="J101" s="233">
        <f>I101*F101</f>
        <v>0</v>
      </c>
      <c r="M101" s="128"/>
    </row>
    <row r="102" spans="1:13" s="149" customFormat="1" x14ac:dyDescent="0.2">
      <c r="A102" s="98"/>
      <c r="B102" s="115"/>
      <c r="C102" s="138"/>
      <c r="D102" s="117" t="s">
        <v>404</v>
      </c>
      <c r="E102" s="118"/>
      <c r="F102" s="219"/>
      <c r="G102" s="219"/>
      <c r="H102" s="219"/>
      <c r="I102" s="219"/>
      <c r="J102" s="220">
        <f>SUM(J94:J101)</f>
        <v>0</v>
      </c>
      <c r="K102" s="171"/>
      <c r="M102" s="119"/>
    </row>
    <row r="103" spans="1:13" s="149" customFormat="1" x14ac:dyDescent="0.2">
      <c r="A103" s="92">
        <v>14</v>
      </c>
      <c r="B103" s="93"/>
      <c r="C103" s="94"/>
      <c r="D103" s="95" t="s">
        <v>49</v>
      </c>
      <c r="E103" s="123"/>
      <c r="F103" s="221"/>
      <c r="G103" s="221"/>
      <c r="H103" s="221"/>
      <c r="I103" s="221"/>
      <c r="J103" s="212"/>
      <c r="K103" s="171"/>
      <c r="M103" s="172"/>
    </row>
    <row r="104" spans="1:13" x14ac:dyDescent="0.2">
      <c r="A104" s="98"/>
      <c r="B104" s="102" t="s">
        <v>75</v>
      </c>
      <c r="C104" s="105" t="s">
        <v>303</v>
      </c>
      <c r="D104" s="106" t="s">
        <v>298</v>
      </c>
      <c r="E104" s="105" t="s">
        <v>114</v>
      </c>
      <c r="F104" s="217">
        <v>27</v>
      </c>
      <c r="G104" s="107"/>
      <c r="H104" s="107"/>
      <c r="I104" s="242"/>
      <c r="J104" s="243">
        <f t="shared" ref="J104:J110" si="11">F104*I104</f>
        <v>0</v>
      </c>
      <c r="K104" s="173"/>
      <c r="M104" s="174"/>
    </row>
    <row r="105" spans="1:13" x14ac:dyDescent="0.2">
      <c r="A105" s="98"/>
      <c r="B105" s="102" t="s">
        <v>334</v>
      </c>
      <c r="C105" s="105" t="s">
        <v>304</v>
      </c>
      <c r="D105" s="106" t="s">
        <v>401</v>
      </c>
      <c r="E105" s="105" t="s">
        <v>114</v>
      </c>
      <c r="F105" s="217">
        <v>1</v>
      </c>
      <c r="G105" s="107"/>
      <c r="H105" s="107"/>
      <c r="I105" s="242"/>
      <c r="J105" s="243">
        <f t="shared" si="11"/>
        <v>0</v>
      </c>
      <c r="K105" s="173"/>
      <c r="M105" s="174"/>
    </row>
    <row r="106" spans="1:13" x14ac:dyDescent="0.2">
      <c r="A106" s="98"/>
      <c r="B106" s="102" t="s">
        <v>335</v>
      </c>
      <c r="C106" s="105" t="s">
        <v>305</v>
      </c>
      <c r="D106" s="106" t="s">
        <v>402</v>
      </c>
      <c r="E106" s="105" t="s">
        <v>2</v>
      </c>
      <c r="F106" s="217">
        <v>15</v>
      </c>
      <c r="G106" s="107"/>
      <c r="H106" s="107"/>
      <c r="I106" s="242"/>
      <c r="J106" s="243">
        <f t="shared" si="11"/>
        <v>0</v>
      </c>
      <c r="K106" s="173"/>
      <c r="M106" s="174"/>
    </row>
    <row r="107" spans="1:13" x14ac:dyDescent="0.2">
      <c r="A107" s="98"/>
      <c r="B107" s="102" t="s">
        <v>336</v>
      </c>
      <c r="C107" s="105" t="s">
        <v>306</v>
      </c>
      <c r="D107" s="106" t="s">
        <v>403</v>
      </c>
      <c r="E107" s="105" t="s">
        <v>3</v>
      </c>
      <c r="F107" s="217">
        <v>150</v>
      </c>
      <c r="G107" s="107"/>
      <c r="H107" s="107"/>
      <c r="I107" s="242"/>
      <c r="J107" s="243">
        <f t="shared" si="11"/>
        <v>0</v>
      </c>
      <c r="K107" s="173"/>
      <c r="M107" s="174"/>
    </row>
    <row r="108" spans="1:13" x14ac:dyDescent="0.2">
      <c r="A108" s="98"/>
      <c r="B108" s="102" t="s">
        <v>337</v>
      </c>
      <c r="C108" s="105" t="s">
        <v>307</v>
      </c>
      <c r="D108" s="106" t="s">
        <v>296</v>
      </c>
      <c r="E108" s="105" t="s">
        <v>3</v>
      </c>
      <c r="F108" s="217">
        <v>5</v>
      </c>
      <c r="G108" s="107"/>
      <c r="H108" s="107"/>
      <c r="I108" s="242"/>
      <c r="J108" s="243">
        <f t="shared" si="11"/>
        <v>0</v>
      </c>
      <c r="K108" s="173"/>
      <c r="M108" s="174"/>
    </row>
    <row r="109" spans="1:13" ht="15" customHeight="1" x14ac:dyDescent="0.2">
      <c r="A109" s="98"/>
      <c r="B109" s="102" t="s">
        <v>338</v>
      </c>
      <c r="C109" s="105" t="s">
        <v>308</v>
      </c>
      <c r="D109" s="106" t="s">
        <v>311</v>
      </c>
      <c r="E109" s="105" t="s">
        <v>2</v>
      </c>
      <c r="F109" s="217">
        <v>3</v>
      </c>
      <c r="G109" s="107"/>
      <c r="H109" s="107"/>
      <c r="I109" s="242"/>
      <c r="J109" s="243">
        <f t="shared" si="11"/>
        <v>0</v>
      </c>
      <c r="K109" s="173"/>
      <c r="M109" s="174"/>
    </row>
    <row r="110" spans="1:13" ht="30" x14ac:dyDescent="0.2">
      <c r="A110" s="98"/>
      <c r="B110" s="102" t="s">
        <v>339</v>
      </c>
      <c r="C110" s="105" t="s">
        <v>309</v>
      </c>
      <c r="D110" s="106" t="s">
        <v>310</v>
      </c>
      <c r="E110" s="105" t="s">
        <v>2</v>
      </c>
      <c r="F110" s="217">
        <v>12</v>
      </c>
      <c r="G110" s="107"/>
      <c r="H110" s="107"/>
      <c r="I110" s="242"/>
      <c r="J110" s="243">
        <f t="shared" si="11"/>
        <v>0</v>
      </c>
      <c r="K110" s="173"/>
      <c r="M110" s="174"/>
    </row>
    <row r="111" spans="1:13" x14ac:dyDescent="0.2">
      <c r="A111" s="98"/>
      <c r="B111" s="102" t="s">
        <v>340</v>
      </c>
      <c r="C111" s="105" t="s">
        <v>312</v>
      </c>
      <c r="D111" s="106" t="s">
        <v>313</v>
      </c>
      <c r="E111" s="105" t="s">
        <v>114</v>
      </c>
      <c r="F111" s="217">
        <v>3</v>
      </c>
      <c r="G111" s="107"/>
      <c r="H111" s="107"/>
      <c r="I111" s="242"/>
      <c r="J111" s="243">
        <f t="shared" ref="J111:J131" si="12">F111*I111</f>
        <v>0</v>
      </c>
      <c r="K111" s="173"/>
      <c r="M111" s="174"/>
    </row>
    <row r="112" spans="1:13" x14ac:dyDescent="0.2">
      <c r="A112" s="98"/>
      <c r="B112" s="102" t="s">
        <v>341</v>
      </c>
      <c r="C112" s="105" t="s">
        <v>314</v>
      </c>
      <c r="D112" s="106" t="s">
        <v>315</v>
      </c>
      <c r="E112" s="105" t="s">
        <v>114</v>
      </c>
      <c r="F112" s="217">
        <v>5</v>
      </c>
      <c r="G112" s="107"/>
      <c r="H112" s="107"/>
      <c r="I112" s="242"/>
      <c r="J112" s="243">
        <f t="shared" si="12"/>
        <v>0</v>
      </c>
      <c r="K112" s="173"/>
      <c r="M112" s="174"/>
    </row>
    <row r="113" spans="1:13" ht="30" x14ac:dyDescent="0.2">
      <c r="A113" s="98"/>
      <c r="B113" s="102" t="s">
        <v>342</v>
      </c>
      <c r="C113" s="175" t="s">
        <v>316</v>
      </c>
      <c r="D113" s="176" t="s">
        <v>317</v>
      </c>
      <c r="E113" s="177" t="s">
        <v>2</v>
      </c>
      <c r="F113" s="244">
        <v>1</v>
      </c>
      <c r="G113" s="107"/>
      <c r="H113" s="107"/>
      <c r="I113" s="242"/>
      <c r="J113" s="243">
        <f t="shared" si="12"/>
        <v>0</v>
      </c>
      <c r="K113" s="173"/>
      <c r="M113" s="174"/>
    </row>
    <row r="114" spans="1:13" x14ac:dyDescent="0.2">
      <c r="A114" s="98"/>
      <c r="B114" s="102" t="s">
        <v>343</v>
      </c>
      <c r="C114" s="105" t="s">
        <v>318</v>
      </c>
      <c r="D114" s="106" t="s">
        <v>319</v>
      </c>
      <c r="E114" s="105" t="s">
        <v>114</v>
      </c>
      <c r="F114" s="217">
        <v>36</v>
      </c>
      <c r="G114" s="107"/>
      <c r="H114" s="107"/>
      <c r="I114" s="242"/>
      <c r="J114" s="243">
        <f t="shared" si="12"/>
        <v>0</v>
      </c>
      <c r="K114" s="173"/>
      <c r="M114" s="174"/>
    </row>
    <row r="115" spans="1:13" x14ac:dyDescent="0.2">
      <c r="A115" s="98"/>
      <c r="B115" s="102" t="s">
        <v>344</v>
      </c>
      <c r="C115" s="105" t="s">
        <v>322</v>
      </c>
      <c r="D115" s="106" t="s">
        <v>320</v>
      </c>
      <c r="E115" s="105" t="s">
        <v>2</v>
      </c>
      <c r="F115" s="217">
        <v>2</v>
      </c>
      <c r="G115" s="107"/>
      <c r="H115" s="107"/>
      <c r="I115" s="242"/>
      <c r="J115" s="243">
        <f t="shared" si="12"/>
        <v>0</v>
      </c>
      <c r="K115" s="173"/>
      <c r="M115" s="174"/>
    </row>
    <row r="116" spans="1:13" x14ac:dyDescent="0.2">
      <c r="A116" s="98"/>
      <c r="B116" s="102" t="s">
        <v>345</v>
      </c>
      <c r="C116" s="105" t="s">
        <v>323</v>
      </c>
      <c r="D116" s="106" t="s">
        <v>321</v>
      </c>
      <c r="E116" s="105" t="s">
        <v>2</v>
      </c>
      <c r="F116" s="217">
        <v>9</v>
      </c>
      <c r="G116" s="107"/>
      <c r="H116" s="107"/>
      <c r="I116" s="242"/>
      <c r="J116" s="243">
        <f t="shared" si="12"/>
        <v>0</v>
      </c>
      <c r="K116" s="173"/>
      <c r="M116" s="174"/>
    </row>
    <row r="117" spans="1:13" x14ac:dyDescent="0.2">
      <c r="A117" s="98"/>
      <c r="B117" s="102" t="s">
        <v>346</v>
      </c>
      <c r="C117" s="179" t="s">
        <v>394</v>
      </c>
      <c r="D117" s="265" t="s">
        <v>395</v>
      </c>
      <c r="E117" s="105" t="s">
        <v>114</v>
      </c>
      <c r="F117" s="217">
        <v>1</v>
      </c>
      <c r="G117" s="178"/>
      <c r="H117" s="178"/>
      <c r="I117" s="178"/>
      <c r="J117" s="243">
        <f t="shared" si="12"/>
        <v>0</v>
      </c>
      <c r="K117" s="173"/>
      <c r="M117" s="174"/>
    </row>
    <row r="118" spans="1:13" x14ac:dyDescent="0.2">
      <c r="A118" s="98"/>
      <c r="B118" s="102" t="s">
        <v>347</v>
      </c>
      <c r="C118" s="105" t="s">
        <v>331</v>
      </c>
      <c r="D118" s="176" t="s">
        <v>324</v>
      </c>
      <c r="E118" s="175" t="s">
        <v>3</v>
      </c>
      <c r="F118" s="245">
        <v>200</v>
      </c>
      <c r="G118" s="107"/>
      <c r="H118" s="107"/>
      <c r="I118" s="242"/>
      <c r="J118" s="243">
        <f t="shared" si="12"/>
        <v>0</v>
      </c>
      <c r="K118" s="173"/>
      <c r="M118" s="174"/>
    </row>
    <row r="119" spans="1:13" x14ac:dyDescent="0.2">
      <c r="A119" s="98"/>
      <c r="B119" s="102" t="s">
        <v>348</v>
      </c>
      <c r="C119" s="175" t="s">
        <v>332</v>
      </c>
      <c r="D119" s="176" t="s">
        <v>325</v>
      </c>
      <c r="E119" s="175" t="s">
        <v>3</v>
      </c>
      <c r="F119" s="245">
        <v>200</v>
      </c>
      <c r="G119" s="107"/>
      <c r="H119" s="107"/>
      <c r="I119" s="242"/>
      <c r="J119" s="243">
        <f t="shared" si="12"/>
        <v>0</v>
      </c>
      <c r="K119" s="173"/>
      <c r="M119" s="174"/>
    </row>
    <row r="120" spans="1:13" x14ac:dyDescent="0.2">
      <c r="A120" s="98"/>
      <c r="B120" s="102" t="s">
        <v>349</v>
      </c>
      <c r="C120" s="175" t="s">
        <v>330</v>
      </c>
      <c r="D120" s="176" t="s">
        <v>326</v>
      </c>
      <c r="E120" s="175" t="s">
        <v>3</v>
      </c>
      <c r="F120" s="245">
        <v>100</v>
      </c>
      <c r="G120" s="107"/>
      <c r="H120" s="107"/>
      <c r="I120" s="242"/>
      <c r="J120" s="243">
        <f t="shared" si="12"/>
        <v>0</v>
      </c>
      <c r="K120" s="173"/>
      <c r="M120" s="174"/>
    </row>
    <row r="121" spans="1:13" x14ac:dyDescent="0.2">
      <c r="A121" s="98"/>
      <c r="B121" s="102" t="s">
        <v>350</v>
      </c>
      <c r="C121" s="175" t="s">
        <v>333</v>
      </c>
      <c r="D121" s="176" t="s">
        <v>327</v>
      </c>
      <c r="E121" s="175" t="s">
        <v>3</v>
      </c>
      <c r="F121" s="245">
        <v>200</v>
      </c>
      <c r="G121" s="107"/>
      <c r="H121" s="107"/>
      <c r="I121" s="242"/>
      <c r="J121" s="243">
        <f t="shared" si="12"/>
        <v>0</v>
      </c>
      <c r="K121" s="173"/>
      <c r="M121" s="174"/>
    </row>
    <row r="122" spans="1:13" x14ac:dyDescent="0.2">
      <c r="A122" s="98"/>
      <c r="B122" s="102" t="s">
        <v>365</v>
      </c>
      <c r="C122" s="179" t="s">
        <v>390</v>
      </c>
      <c r="D122" s="265" t="s">
        <v>391</v>
      </c>
      <c r="E122" s="175" t="s">
        <v>2</v>
      </c>
      <c r="F122" s="245">
        <v>2</v>
      </c>
      <c r="G122" s="178"/>
      <c r="H122" s="178"/>
      <c r="I122" s="178"/>
      <c r="J122" s="243">
        <f t="shared" si="12"/>
        <v>0</v>
      </c>
      <c r="K122" s="173"/>
      <c r="M122" s="174"/>
    </row>
    <row r="123" spans="1:13" x14ac:dyDescent="0.2">
      <c r="A123" s="98"/>
      <c r="B123" s="102" t="s">
        <v>366</v>
      </c>
      <c r="C123" s="179" t="s">
        <v>392</v>
      </c>
      <c r="D123" s="265" t="s">
        <v>393</v>
      </c>
      <c r="E123" s="175" t="s">
        <v>2</v>
      </c>
      <c r="F123" s="245">
        <v>2</v>
      </c>
      <c r="G123" s="178"/>
      <c r="H123" s="178"/>
      <c r="I123" s="178"/>
      <c r="J123" s="243">
        <f t="shared" si="12"/>
        <v>0</v>
      </c>
      <c r="K123" s="173"/>
      <c r="M123" s="174"/>
    </row>
    <row r="124" spans="1:13" x14ac:dyDescent="0.2">
      <c r="A124" s="98"/>
      <c r="B124" s="102" t="s">
        <v>367</v>
      </c>
      <c r="C124" s="175" t="s">
        <v>352</v>
      </c>
      <c r="D124" s="176" t="s">
        <v>353</v>
      </c>
      <c r="E124" s="175" t="s">
        <v>2</v>
      </c>
      <c r="F124" s="245">
        <v>2</v>
      </c>
      <c r="G124" s="178"/>
      <c r="H124" s="178"/>
      <c r="I124" s="242"/>
      <c r="J124" s="243">
        <f t="shared" ref="J124:J130" si="13">F124*I124</f>
        <v>0</v>
      </c>
      <c r="K124" s="173"/>
      <c r="M124" s="174"/>
    </row>
    <row r="125" spans="1:13" x14ac:dyDescent="0.2">
      <c r="A125" s="98"/>
      <c r="B125" s="102" t="s">
        <v>368</v>
      </c>
      <c r="C125" s="175" t="s">
        <v>354</v>
      </c>
      <c r="D125" s="176" t="s">
        <v>355</v>
      </c>
      <c r="E125" s="175" t="s">
        <v>2</v>
      </c>
      <c r="F125" s="245">
        <v>2</v>
      </c>
      <c r="G125" s="178"/>
      <c r="H125" s="178"/>
      <c r="I125" s="242"/>
      <c r="J125" s="243">
        <f t="shared" si="13"/>
        <v>0</v>
      </c>
      <c r="K125" s="173"/>
      <c r="M125" s="174"/>
    </row>
    <row r="126" spans="1:13" ht="15" customHeight="1" x14ac:dyDescent="0.2">
      <c r="A126" s="98"/>
      <c r="B126" s="102" t="s">
        <v>369</v>
      </c>
      <c r="C126" s="175" t="s">
        <v>356</v>
      </c>
      <c r="D126" s="176" t="s">
        <v>357</v>
      </c>
      <c r="E126" s="175" t="s">
        <v>2</v>
      </c>
      <c r="F126" s="245">
        <v>2</v>
      </c>
      <c r="G126" s="178"/>
      <c r="H126" s="178"/>
      <c r="I126" s="242"/>
      <c r="J126" s="243">
        <f t="shared" si="13"/>
        <v>0</v>
      </c>
      <c r="K126" s="173"/>
      <c r="M126" s="174"/>
    </row>
    <row r="127" spans="1:13" x14ac:dyDescent="0.2">
      <c r="A127" s="98"/>
      <c r="B127" s="102" t="s">
        <v>370</v>
      </c>
      <c r="C127" s="175" t="s">
        <v>358</v>
      </c>
      <c r="D127" s="176" t="s">
        <v>359</v>
      </c>
      <c r="E127" s="175" t="s">
        <v>2</v>
      </c>
      <c r="F127" s="245">
        <v>2</v>
      </c>
      <c r="G127" s="178"/>
      <c r="H127" s="178"/>
      <c r="I127" s="242"/>
      <c r="J127" s="243">
        <f t="shared" si="13"/>
        <v>0</v>
      </c>
      <c r="K127" s="173"/>
      <c r="M127" s="174"/>
    </row>
    <row r="128" spans="1:13" x14ac:dyDescent="0.2">
      <c r="A128" s="98"/>
      <c r="B128" s="102" t="s">
        <v>371</v>
      </c>
      <c r="C128" s="175" t="s">
        <v>360</v>
      </c>
      <c r="D128" s="176" t="s">
        <v>361</v>
      </c>
      <c r="E128" s="175" t="s">
        <v>3</v>
      </c>
      <c r="F128" s="245">
        <v>15</v>
      </c>
      <c r="G128" s="178"/>
      <c r="H128" s="178"/>
      <c r="I128" s="242"/>
      <c r="J128" s="243">
        <f t="shared" si="13"/>
        <v>0</v>
      </c>
      <c r="K128" s="173"/>
      <c r="M128" s="174"/>
    </row>
    <row r="129" spans="1:13" x14ac:dyDescent="0.2">
      <c r="A129" s="98"/>
      <c r="B129" s="102" t="s">
        <v>380</v>
      </c>
      <c r="C129" s="179" t="s">
        <v>362</v>
      </c>
      <c r="D129" s="176" t="s">
        <v>363</v>
      </c>
      <c r="E129" s="175" t="s">
        <v>2</v>
      </c>
      <c r="F129" s="244">
        <v>24</v>
      </c>
      <c r="G129" s="178"/>
      <c r="H129" s="178"/>
      <c r="I129" s="242"/>
      <c r="J129" s="243">
        <f t="shared" si="13"/>
        <v>0</v>
      </c>
      <c r="K129" s="173"/>
      <c r="M129" s="174"/>
    </row>
    <row r="130" spans="1:13" x14ac:dyDescent="0.2">
      <c r="A130" s="98"/>
      <c r="B130" s="102" t="s">
        <v>381</v>
      </c>
      <c r="C130" s="175" t="s">
        <v>364</v>
      </c>
      <c r="D130" s="176" t="s">
        <v>379</v>
      </c>
      <c r="E130" s="175" t="s">
        <v>2</v>
      </c>
      <c r="F130" s="244">
        <v>6</v>
      </c>
      <c r="G130" s="178"/>
      <c r="H130" s="178"/>
      <c r="I130" s="242"/>
      <c r="J130" s="243">
        <f t="shared" si="13"/>
        <v>0</v>
      </c>
      <c r="K130" s="173"/>
      <c r="M130" s="174"/>
    </row>
    <row r="131" spans="1:13" ht="15" customHeight="1" x14ac:dyDescent="0.2">
      <c r="A131" s="98"/>
      <c r="B131" s="102" t="s">
        <v>396</v>
      </c>
      <c r="C131" s="105" t="s">
        <v>328</v>
      </c>
      <c r="D131" s="106" t="s">
        <v>329</v>
      </c>
      <c r="E131" s="105" t="s">
        <v>2</v>
      </c>
      <c r="F131" s="217">
        <v>2</v>
      </c>
      <c r="G131" s="107"/>
      <c r="H131" s="107"/>
      <c r="I131" s="242"/>
      <c r="J131" s="243">
        <f t="shared" si="12"/>
        <v>0</v>
      </c>
      <c r="K131" s="173"/>
      <c r="M131" s="174"/>
    </row>
    <row r="132" spans="1:13" s="149" customFormat="1" x14ac:dyDescent="0.2">
      <c r="A132" s="98"/>
      <c r="B132" s="180"/>
      <c r="C132" s="110"/>
      <c r="D132" s="181" t="s">
        <v>45</v>
      </c>
      <c r="E132" s="182"/>
      <c r="F132" s="240"/>
      <c r="G132" s="240"/>
      <c r="H132" s="240"/>
      <c r="I132" s="240"/>
      <c r="J132" s="241">
        <f>SUM(J104:J131)</f>
        <v>0</v>
      </c>
      <c r="K132" s="171"/>
      <c r="M132" s="172"/>
    </row>
    <row r="133" spans="1:13" s="149" customFormat="1" x14ac:dyDescent="0.2">
      <c r="A133" s="92">
        <v>15</v>
      </c>
      <c r="B133" s="93"/>
      <c r="C133" s="121"/>
      <c r="D133" s="95" t="s">
        <v>222</v>
      </c>
      <c r="E133" s="96"/>
      <c r="F133" s="211"/>
      <c r="G133" s="211"/>
      <c r="H133" s="211"/>
      <c r="I133" s="211"/>
      <c r="J133" s="212"/>
      <c r="K133" s="171"/>
      <c r="M133" s="119"/>
    </row>
    <row r="134" spans="1:13" x14ac:dyDescent="0.2">
      <c r="A134" s="98"/>
      <c r="B134" s="102" t="s">
        <v>76</v>
      </c>
      <c r="C134" s="175" t="s">
        <v>264</v>
      </c>
      <c r="D134" s="176" t="s">
        <v>265</v>
      </c>
      <c r="E134" s="175" t="s">
        <v>2</v>
      </c>
      <c r="F134" s="246">
        <v>1</v>
      </c>
      <c r="G134" s="107"/>
      <c r="H134" s="107"/>
      <c r="I134" s="223"/>
      <c r="J134" s="232">
        <f>I134*F134</f>
        <v>0</v>
      </c>
      <c r="K134" s="173"/>
      <c r="M134" s="128"/>
    </row>
    <row r="135" spans="1:13" x14ac:dyDescent="0.2">
      <c r="A135" s="98"/>
      <c r="B135" s="102" t="s">
        <v>244</v>
      </c>
      <c r="C135" s="175" t="s">
        <v>266</v>
      </c>
      <c r="D135" s="176" t="s">
        <v>267</v>
      </c>
      <c r="E135" s="175" t="s">
        <v>2</v>
      </c>
      <c r="F135" s="246">
        <v>2</v>
      </c>
      <c r="G135" s="107"/>
      <c r="H135" s="107"/>
      <c r="I135" s="223"/>
      <c r="J135" s="232">
        <f>I135*F135</f>
        <v>0</v>
      </c>
      <c r="K135" s="173"/>
      <c r="M135" s="128"/>
    </row>
    <row r="136" spans="1:13" x14ac:dyDescent="0.2">
      <c r="A136" s="98"/>
      <c r="B136" s="102" t="s">
        <v>245</v>
      </c>
      <c r="C136" s="130" t="s">
        <v>268</v>
      </c>
      <c r="D136" s="176" t="s">
        <v>269</v>
      </c>
      <c r="E136" s="175" t="s">
        <v>2</v>
      </c>
      <c r="F136" s="246">
        <v>15</v>
      </c>
      <c r="G136" s="107"/>
      <c r="H136" s="107"/>
      <c r="I136" s="223"/>
      <c r="J136" s="232">
        <f>I136*F136</f>
        <v>0</v>
      </c>
      <c r="K136" s="173"/>
      <c r="M136" s="128"/>
    </row>
    <row r="137" spans="1:13" x14ac:dyDescent="0.2">
      <c r="A137" s="98"/>
      <c r="B137" s="102" t="s">
        <v>246</v>
      </c>
      <c r="C137" s="130" t="s">
        <v>268</v>
      </c>
      <c r="D137" s="176" t="s">
        <v>270</v>
      </c>
      <c r="E137" s="175" t="s">
        <v>2</v>
      </c>
      <c r="F137" s="246">
        <v>1</v>
      </c>
      <c r="G137" s="107"/>
      <c r="H137" s="107"/>
      <c r="I137" s="223"/>
      <c r="J137" s="232">
        <f>I137*F137</f>
        <v>0</v>
      </c>
      <c r="K137" s="173"/>
      <c r="M137" s="128"/>
    </row>
    <row r="138" spans="1:13" x14ac:dyDescent="0.2">
      <c r="A138" s="98"/>
      <c r="B138" s="102" t="s">
        <v>247</v>
      </c>
      <c r="C138" s="175" t="s">
        <v>271</v>
      </c>
      <c r="D138" s="176" t="s">
        <v>272</v>
      </c>
      <c r="E138" s="175" t="s">
        <v>2</v>
      </c>
      <c r="F138" s="246">
        <v>1</v>
      </c>
      <c r="G138" s="107"/>
      <c r="H138" s="107"/>
      <c r="I138" s="223"/>
      <c r="J138" s="232">
        <f>I138*F138</f>
        <v>0</v>
      </c>
      <c r="K138" s="173"/>
      <c r="M138" s="128"/>
    </row>
    <row r="139" spans="1:13" x14ac:dyDescent="0.2">
      <c r="A139" s="98"/>
      <c r="B139" s="102" t="s">
        <v>248</v>
      </c>
      <c r="C139" s="183" t="s">
        <v>268</v>
      </c>
      <c r="D139" s="184" t="s">
        <v>273</v>
      </c>
      <c r="E139" s="183" t="s">
        <v>2</v>
      </c>
      <c r="F139" s="244">
        <v>200</v>
      </c>
      <c r="G139" s="185"/>
      <c r="H139" s="185"/>
      <c r="I139" s="223"/>
      <c r="J139" s="232">
        <f t="shared" ref="J139:J157" si="14">I139*F139</f>
        <v>0</v>
      </c>
      <c r="K139" s="173"/>
      <c r="M139" s="128"/>
    </row>
    <row r="140" spans="1:13" x14ac:dyDescent="0.2">
      <c r="A140" s="98"/>
      <c r="B140" s="102" t="s">
        <v>249</v>
      </c>
      <c r="C140" s="183" t="s">
        <v>268</v>
      </c>
      <c r="D140" s="184" t="s">
        <v>274</v>
      </c>
      <c r="E140" s="183" t="s">
        <v>3</v>
      </c>
      <c r="F140" s="244">
        <v>200</v>
      </c>
      <c r="G140" s="185"/>
      <c r="H140" s="185"/>
      <c r="I140" s="223"/>
      <c r="J140" s="232">
        <f t="shared" si="14"/>
        <v>0</v>
      </c>
      <c r="K140" s="173"/>
      <c r="M140" s="128"/>
    </row>
    <row r="141" spans="1:13" x14ac:dyDescent="0.2">
      <c r="A141" s="98"/>
      <c r="B141" s="102" t="s">
        <v>250</v>
      </c>
      <c r="C141" s="175" t="s">
        <v>275</v>
      </c>
      <c r="D141" s="176" t="s">
        <v>276</v>
      </c>
      <c r="E141" s="175" t="s">
        <v>3</v>
      </c>
      <c r="F141" s="246">
        <v>100</v>
      </c>
      <c r="G141" s="107"/>
      <c r="H141" s="107"/>
      <c r="I141" s="223"/>
      <c r="J141" s="232">
        <f t="shared" si="14"/>
        <v>0</v>
      </c>
      <c r="K141" s="173"/>
      <c r="M141" s="128"/>
    </row>
    <row r="142" spans="1:13" x14ac:dyDescent="0.2">
      <c r="A142" s="98"/>
      <c r="B142" s="102" t="s">
        <v>251</v>
      </c>
      <c r="C142" s="175" t="s">
        <v>277</v>
      </c>
      <c r="D142" s="176" t="s">
        <v>278</v>
      </c>
      <c r="E142" s="175" t="s">
        <v>2</v>
      </c>
      <c r="F142" s="246">
        <v>15</v>
      </c>
      <c r="G142" s="107"/>
      <c r="H142" s="107"/>
      <c r="I142" s="223"/>
      <c r="J142" s="232">
        <f t="shared" si="14"/>
        <v>0</v>
      </c>
      <c r="K142" s="173"/>
      <c r="M142" s="128"/>
    </row>
    <row r="143" spans="1:13" x14ac:dyDescent="0.2">
      <c r="A143" s="98"/>
      <c r="B143" s="102" t="s">
        <v>252</v>
      </c>
      <c r="C143" s="175" t="s">
        <v>279</v>
      </c>
      <c r="D143" s="176" t="s">
        <v>280</v>
      </c>
      <c r="E143" s="175" t="s">
        <v>2</v>
      </c>
      <c r="F143" s="246">
        <v>12</v>
      </c>
      <c r="G143" s="107"/>
      <c r="H143" s="107"/>
      <c r="I143" s="223"/>
      <c r="J143" s="232">
        <f t="shared" si="14"/>
        <v>0</v>
      </c>
      <c r="K143" s="173"/>
      <c r="M143" s="128"/>
    </row>
    <row r="144" spans="1:13" x14ac:dyDescent="0.2">
      <c r="A144" s="98"/>
      <c r="B144" s="102" t="s">
        <v>253</v>
      </c>
      <c r="C144" s="183" t="s">
        <v>268</v>
      </c>
      <c r="D144" s="184" t="s">
        <v>281</v>
      </c>
      <c r="E144" s="183" t="s">
        <v>2</v>
      </c>
      <c r="F144" s="244">
        <v>12</v>
      </c>
      <c r="G144" s="185"/>
      <c r="H144" s="185"/>
      <c r="I144" s="223"/>
      <c r="J144" s="232">
        <f t="shared" si="14"/>
        <v>0</v>
      </c>
      <c r="K144" s="173"/>
      <c r="M144" s="128"/>
    </row>
    <row r="145" spans="1:13" x14ac:dyDescent="0.2">
      <c r="A145" s="98"/>
      <c r="B145" s="102" t="s">
        <v>254</v>
      </c>
      <c r="C145" s="175" t="s">
        <v>282</v>
      </c>
      <c r="D145" s="176" t="s">
        <v>283</v>
      </c>
      <c r="E145" s="175" t="s">
        <v>2</v>
      </c>
      <c r="F145" s="246">
        <v>1</v>
      </c>
      <c r="G145" s="107"/>
      <c r="H145" s="107"/>
      <c r="I145" s="223"/>
      <c r="J145" s="232">
        <f t="shared" si="14"/>
        <v>0</v>
      </c>
      <c r="K145" s="173"/>
      <c r="M145" s="128"/>
    </row>
    <row r="146" spans="1:13" x14ac:dyDescent="0.2">
      <c r="A146" s="98"/>
      <c r="B146" s="102" t="s">
        <v>255</v>
      </c>
      <c r="C146" s="175" t="s">
        <v>284</v>
      </c>
      <c r="D146" s="176" t="s">
        <v>285</v>
      </c>
      <c r="E146" s="175" t="s">
        <v>2</v>
      </c>
      <c r="F146" s="246">
        <v>1</v>
      </c>
      <c r="G146" s="107"/>
      <c r="H146" s="107"/>
      <c r="I146" s="223"/>
      <c r="J146" s="232">
        <f t="shared" si="14"/>
        <v>0</v>
      </c>
      <c r="K146" s="173"/>
      <c r="M146" s="128"/>
    </row>
    <row r="147" spans="1:13" ht="30" x14ac:dyDescent="0.2">
      <c r="A147" s="98"/>
      <c r="B147" s="102" t="s">
        <v>256</v>
      </c>
      <c r="C147" s="175" t="s">
        <v>286</v>
      </c>
      <c r="D147" s="176" t="s">
        <v>287</v>
      </c>
      <c r="E147" s="175" t="s">
        <v>114</v>
      </c>
      <c r="F147" s="246">
        <v>1</v>
      </c>
      <c r="G147" s="107"/>
      <c r="H147" s="107"/>
      <c r="I147" s="223"/>
      <c r="J147" s="232">
        <f t="shared" si="14"/>
        <v>0</v>
      </c>
      <c r="K147" s="173"/>
      <c r="M147" s="128"/>
    </row>
    <row r="148" spans="1:13" x14ac:dyDescent="0.2">
      <c r="A148" s="98"/>
      <c r="B148" s="102" t="s">
        <v>257</v>
      </c>
      <c r="C148" s="175" t="s">
        <v>288</v>
      </c>
      <c r="D148" s="176" t="s">
        <v>289</v>
      </c>
      <c r="E148" s="175" t="s">
        <v>2</v>
      </c>
      <c r="F148" s="246">
        <v>3</v>
      </c>
      <c r="G148" s="107"/>
      <c r="H148" s="107"/>
      <c r="I148" s="223"/>
      <c r="J148" s="232">
        <f t="shared" si="14"/>
        <v>0</v>
      </c>
      <c r="K148" s="173"/>
      <c r="M148" s="128"/>
    </row>
    <row r="149" spans="1:13" ht="27.6" customHeight="1" x14ac:dyDescent="0.2">
      <c r="A149" s="98"/>
      <c r="B149" s="102" t="s">
        <v>258</v>
      </c>
      <c r="C149" s="175" t="s">
        <v>268</v>
      </c>
      <c r="D149" s="176" t="s">
        <v>290</v>
      </c>
      <c r="E149" s="175" t="s">
        <v>114</v>
      </c>
      <c r="F149" s="246">
        <v>1</v>
      </c>
      <c r="G149" s="107"/>
      <c r="H149" s="107"/>
      <c r="I149" s="223"/>
      <c r="J149" s="232">
        <f t="shared" si="14"/>
        <v>0</v>
      </c>
      <c r="K149" s="173"/>
      <c r="M149" s="128"/>
    </row>
    <row r="150" spans="1:13" ht="27.6" customHeight="1" x14ac:dyDescent="0.2">
      <c r="A150" s="98"/>
      <c r="B150" s="102" t="s">
        <v>259</v>
      </c>
      <c r="C150" s="175" t="s">
        <v>291</v>
      </c>
      <c r="D150" s="176" t="s">
        <v>292</v>
      </c>
      <c r="E150" s="175" t="s">
        <v>2</v>
      </c>
      <c r="F150" s="246">
        <v>6</v>
      </c>
      <c r="G150" s="107"/>
      <c r="H150" s="107"/>
      <c r="I150" s="223"/>
      <c r="J150" s="232">
        <f t="shared" si="14"/>
        <v>0</v>
      </c>
      <c r="K150" s="173"/>
      <c r="M150" s="128"/>
    </row>
    <row r="151" spans="1:13" x14ac:dyDescent="0.2">
      <c r="A151" s="98"/>
      <c r="B151" s="102" t="s">
        <v>260</v>
      </c>
      <c r="C151" s="175" t="s">
        <v>293</v>
      </c>
      <c r="D151" s="176" t="s">
        <v>294</v>
      </c>
      <c r="E151" s="175" t="s">
        <v>114</v>
      </c>
      <c r="F151" s="246">
        <v>1</v>
      </c>
      <c r="G151" s="107"/>
      <c r="H151" s="107"/>
      <c r="I151" s="223"/>
      <c r="J151" s="232">
        <f t="shared" si="14"/>
        <v>0</v>
      </c>
      <c r="K151" s="173"/>
      <c r="M151" s="128"/>
    </row>
    <row r="152" spans="1:13" x14ac:dyDescent="0.2">
      <c r="A152" s="98"/>
      <c r="B152" s="102" t="s">
        <v>261</v>
      </c>
      <c r="C152" s="175" t="s">
        <v>295</v>
      </c>
      <c r="D152" s="176" t="s">
        <v>296</v>
      </c>
      <c r="E152" s="175" t="s">
        <v>3</v>
      </c>
      <c r="F152" s="246">
        <v>50</v>
      </c>
      <c r="G152" s="107"/>
      <c r="H152" s="107"/>
      <c r="I152" s="223"/>
      <c r="J152" s="232">
        <f t="shared" si="14"/>
        <v>0</v>
      </c>
      <c r="K152" s="173"/>
      <c r="M152" s="128"/>
    </row>
    <row r="153" spans="1:13" x14ac:dyDescent="0.2">
      <c r="A153" s="98"/>
      <c r="B153" s="102" t="s">
        <v>262</v>
      </c>
      <c r="C153" s="175" t="s">
        <v>297</v>
      </c>
      <c r="D153" s="176" t="s">
        <v>298</v>
      </c>
      <c r="E153" s="175" t="s">
        <v>114</v>
      </c>
      <c r="F153" s="246">
        <v>12</v>
      </c>
      <c r="G153" s="107"/>
      <c r="H153" s="107"/>
      <c r="I153" s="223"/>
      <c r="J153" s="232">
        <f t="shared" si="14"/>
        <v>0</v>
      </c>
      <c r="K153" s="173"/>
      <c r="M153" s="128"/>
    </row>
    <row r="154" spans="1:13" ht="27.6" customHeight="1" x14ac:dyDescent="0.2">
      <c r="A154" s="98"/>
      <c r="B154" s="102" t="s">
        <v>263</v>
      </c>
      <c r="C154" s="175" t="s">
        <v>299</v>
      </c>
      <c r="D154" s="176" t="s">
        <v>398</v>
      </c>
      <c r="E154" s="175" t="s">
        <v>2</v>
      </c>
      <c r="F154" s="246">
        <v>1</v>
      </c>
      <c r="G154" s="107"/>
      <c r="H154" s="107"/>
      <c r="I154" s="223"/>
      <c r="J154" s="232">
        <f t="shared" si="14"/>
        <v>0</v>
      </c>
      <c r="K154" s="173"/>
      <c r="M154" s="174"/>
    </row>
    <row r="155" spans="1:13" ht="27.6" customHeight="1" x14ac:dyDescent="0.2">
      <c r="A155" s="98"/>
      <c r="B155" s="102" t="s">
        <v>302</v>
      </c>
      <c r="C155" s="179" t="s">
        <v>268</v>
      </c>
      <c r="D155" s="265" t="s">
        <v>399</v>
      </c>
      <c r="E155" s="175" t="s">
        <v>2</v>
      </c>
      <c r="F155" s="246">
        <v>1</v>
      </c>
      <c r="G155" s="107"/>
      <c r="H155" s="107"/>
      <c r="I155" s="223"/>
      <c r="J155" s="232">
        <f t="shared" si="14"/>
        <v>0</v>
      </c>
      <c r="K155" s="173"/>
      <c r="M155" s="174"/>
    </row>
    <row r="156" spans="1:13" x14ac:dyDescent="0.2">
      <c r="A156" s="98"/>
      <c r="B156" s="102" t="s">
        <v>351</v>
      </c>
      <c r="C156" s="175" t="s">
        <v>268</v>
      </c>
      <c r="D156" s="176" t="s">
        <v>300</v>
      </c>
      <c r="E156" s="175" t="s">
        <v>2</v>
      </c>
      <c r="F156" s="246">
        <v>2</v>
      </c>
      <c r="G156" s="107"/>
      <c r="H156" s="107"/>
      <c r="I156" s="223"/>
      <c r="J156" s="232">
        <f t="shared" si="14"/>
        <v>0</v>
      </c>
      <c r="K156" s="173"/>
      <c r="M156" s="174"/>
    </row>
    <row r="157" spans="1:13" ht="13.9" customHeight="1" x14ac:dyDescent="0.2">
      <c r="A157" s="98"/>
      <c r="B157" s="102" t="s">
        <v>397</v>
      </c>
      <c r="C157" s="175" t="s">
        <v>301</v>
      </c>
      <c r="D157" s="176" t="s">
        <v>400</v>
      </c>
      <c r="E157" s="175" t="s">
        <v>2</v>
      </c>
      <c r="F157" s="246">
        <v>1</v>
      </c>
      <c r="G157" s="107"/>
      <c r="H157" s="107"/>
      <c r="I157" s="223"/>
      <c r="J157" s="232">
        <f t="shared" si="14"/>
        <v>0</v>
      </c>
      <c r="K157" s="173"/>
      <c r="M157" s="174"/>
    </row>
    <row r="158" spans="1:13" s="149" customFormat="1" x14ac:dyDescent="0.2">
      <c r="A158" s="98"/>
      <c r="B158" s="180"/>
      <c r="C158" s="186"/>
      <c r="D158" s="117" t="s">
        <v>50</v>
      </c>
      <c r="E158" s="118"/>
      <c r="F158" s="219"/>
      <c r="G158" s="219"/>
      <c r="H158" s="219"/>
      <c r="I158" s="219"/>
      <c r="J158" s="220">
        <f>SUM(J134:J157)</f>
        <v>0</v>
      </c>
      <c r="K158" s="171"/>
      <c r="M158" s="172"/>
    </row>
    <row r="159" spans="1:13" s="149" customFormat="1" x14ac:dyDescent="0.2">
      <c r="A159" s="92">
        <v>16</v>
      </c>
      <c r="B159" s="93"/>
      <c r="C159" s="165"/>
      <c r="D159" s="95" t="s">
        <v>223</v>
      </c>
      <c r="E159" s="123"/>
      <c r="F159" s="221"/>
      <c r="G159" s="221"/>
      <c r="H159" s="221"/>
      <c r="I159" s="221"/>
      <c r="J159" s="222"/>
      <c r="M159" s="187"/>
    </row>
    <row r="160" spans="1:13" x14ac:dyDescent="0.2">
      <c r="A160" s="98"/>
      <c r="B160" s="102" t="s">
        <v>220</v>
      </c>
      <c r="C160" s="105" t="s">
        <v>181</v>
      </c>
      <c r="D160" s="106" t="s">
        <v>9</v>
      </c>
      <c r="E160" s="105" t="s">
        <v>0</v>
      </c>
      <c r="F160" s="217">
        <v>54</v>
      </c>
      <c r="G160" s="107"/>
      <c r="H160" s="107"/>
      <c r="I160" s="223"/>
      <c r="J160" s="232">
        <f>I160*F160</f>
        <v>0</v>
      </c>
      <c r="K160" s="173"/>
      <c r="M160" s="174"/>
    </row>
    <row r="161" spans="1:10" s="149" customFormat="1" x14ac:dyDescent="0.2">
      <c r="A161" s="98"/>
      <c r="B161" s="180"/>
      <c r="C161" s="188"/>
      <c r="D161" s="189" t="s">
        <v>221</v>
      </c>
      <c r="E161" s="190"/>
      <c r="F161" s="247"/>
      <c r="G161" s="247"/>
      <c r="H161" s="247"/>
      <c r="I161" s="247"/>
      <c r="J161" s="248">
        <f>SUM(J160:J160)</f>
        <v>0</v>
      </c>
    </row>
    <row r="162" spans="1:10" s="149" customFormat="1" x14ac:dyDescent="0.2">
      <c r="A162" s="98"/>
      <c r="B162" s="180"/>
      <c r="C162" s="110"/>
      <c r="D162" s="191"/>
      <c r="E162" s="110"/>
      <c r="F162" s="249"/>
      <c r="G162" s="249"/>
      <c r="H162" s="249"/>
      <c r="I162" s="249"/>
      <c r="J162" s="250"/>
    </row>
    <row r="163" spans="1:10" s="149" customFormat="1" x14ac:dyDescent="0.2">
      <c r="A163" s="98"/>
      <c r="B163" s="180"/>
      <c r="C163" s="110"/>
      <c r="D163" s="192"/>
      <c r="E163" s="193"/>
      <c r="F163" s="251"/>
      <c r="G163" s="252"/>
      <c r="H163" s="252"/>
      <c r="I163" s="253" t="s">
        <v>4</v>
      </c>
      <c r="J163" s="254">
        <f>SUM(J18+J26+J33+J39+J43+J48+J70+J77+J80+J83+J87+J92+J102+J132+J158+J161)</f>
        <v>0</v>
      </c>
    </row>
    <row r="164" spans="1:10" s="149" customFormat="1" x14ac:dyDescent="0.2">
      <c r="A164" s="98"/>
      <c r="B164" s="180"/>
      <c r="C164" s="110"/>
      <c r="D164" s="194"/>
      <c r="E164" s="195"/>
      <c r="F164" s="255"/>
      <c r="G164" s="256"/>
      <c r="H164" s="256"/>
      <c r="I164" s="257" t="s">
        <v>22</v>
      </c>
      <c r="J164" s="254">
        <f>J163*0.3</f>
        <v>0</v>
      </c>
    </row>
    <row r="165" spans="1:10" s="149" customFormat="1" ht="15.75" thickBot="1" x14ac:dyDescent="0.25">
      <c r="A165" s="196"/>
      <c r="B165" s="197"/>
      <c r="C165" s="198"/>
      <c r="D165" s="199"/>
      <c r="E165" s="200"/>
      <c r="F165" s="258"/>
      <c r="G165" s="259"/>
      <c r="H165" s="290" t="s">
        <v>23</v>
      </c>
      <c r="I165" s="291"/>
      <c r="J165" s="260">
        <f>SUM(J163:J164)</f>
        <v>0</v>
      </c>
    </row>
    <row r="166" spans="1:10" x14ac:dyDescent="0.2">
      <c r="A166" s="180"/>
      <c r="B166" s="180"/>
      <c r="C166" s="109"/>
      <c r="D166" s="201"/>
      <c r="E166" s="110"/>
      <c r="F166" s="249"/>
      <c r="G166" s="249"/>
      <c r="H166" s="249"/>
      <c r="I166" s="249"/>
      <c r="J166" s="261"/>
    </row>
    <row r="167" spans="1:10" x14ac:dyDescent="0.2">
      <c r="A167" s="180"/>
      <c r="B167" s="180"/>
      <c r="C167" s="127"/>
      <c r="D167" s="202"/>
      <c r="F167" s="262"/>
    </row>
    <row r="168" spans="1:10" x14ac:dyDescent="0.2">
      <c r="A168" s="180"/>
      <c r="B168" s="180"/>
      <c r="C168" s="109"/>
      <c r="D168" s="201"/>
      <c r="E168" s="110"/>
      <c r="F168" s="249"/>
      <c r="G168" s="249"/>
      <c r="H168" s="249"/>
      <c r="I168" s="249"/>
    </row>
    <row r="169" spans="1:10" x14ac:dyDescent="0.2">
      <c r="A169" s="180"/>
      <c r="B169" s="180"/>
      <c r="C169" s="204"/>
      <c r="D169" s="204"/>
      <c r="E169" s="205"/>
      <c r="F169" s="206"/>
      <c r="G169" s="206"/>
      <c r="H169" s="206"/>
      <c r="I169" s="249"/>
    </row>
    <row r="170" spans="1:10" x14ac:dyDescent="0.2">
      <c r="A170" s="180"/>
      <c r="B170" s="180"/>
      <c r="C170" s="97"/>
      <c r="D170" s="201"/>
      <c r="E170" s="110"/>
      <c r="F170" s="249"/>
      <c r="G170" s="249"/>
      <c r="H170" s="249"/>
      <c r="I170" s="249"/>
      <c r="J170" s="261"/>
    </row>
    <row r="171" spans="1:10" x14ac:dyDescent="0.2">
      <c r="A171" s="180"/>
      <c r="B171" s="180"/>
      <c r="C171" s="149"/>
      <c r="D171" s="207"/>
      <c r="E171" s="97"/>
      <c r="F171" s="261"/>
      <c r="G171" s="261"/>
      <c r="H171" s="261"/>
      <c r="I171" s="261"/>
      <c r="J171" s="261"/>
    </row>
    <row r="172" spans="1:10" x14ac:dyDescent="0.2">
      <c r="A172" s="180"/>
      <c r="B172" s="180"/>
      <c r="C172" s="97"/>
      <c r="D172" s="201"/>
      <c r="E172" s="110"/>
      <c r="F172" s="249"/>
      <c r="G172" s="249"/>
      <c r="H172" s="249"/>
      <c r="I172" s="249"/>
      <c r="J172" s="261"/>
    </row>
    <row r="173" spans="1:10" x14ac:dyDescent="0.2">
      <c r="A173" s="180"/>
      <c r="B173" s="180"/>
      <c r="C173" s="149"/>
      <c r="D173" s="207"/>
      <c r="E173" s="97"/>
      <c r="F173" s="261"/>
      <c r="G173" s="261"/>
      <c r="H173" s="261"/>
      <c r="I173" s="261"/>
      <c r="J173" s="261"/>
    </row>
    <row r="174" spans="1:10" x14ac:dyDescent="0.2">
      <c r="A174" s="180"/>
      <c r="B174" s="180"/>
      <c r="C174" s="97"/>
      <c r="D174" s="201"/>
      <c r="E174" s="110"/>
      <c r="F174" s="249"/>
      <c r="G174" s="249"/>
      <c r="H174" s="249"/>
      <c r="I174" s="249"/>
      <c r="J174" s="261"/>
    </row>
    <row r="175" spans="1:10" x14ac:dyDescent="0.25">
      <c r="A175" s="180"/>
      <c r="B175" s="180"/>
      <c r="C175" s="149"/>
      <c r="D175" s="207"/>
      <c r="E175" s="208"/>
      <c r="F175" s="261"/>
      <c r="G175" s="261"/>
      <c r="H175" s="261"/>
      <c r="I175" s="261"/>
      <c r="J175" s="261"/>
    </row>
    <row r="176" spans="1:10" x14ac:dyDescent="0.2">
      <c r="A176" s="180"/>
      <c r="B176" s="180"/>
      <c r="C176" s="110"/>
      <c r="D176" s="201"/>
      <c r="E176" s="110"/>
      <c r="F176" s="249"/>
      <c r="G176" s="249"/>
      <c r="H176" s="249"/>
      <c r="I176" s="249"/>
      <c r="J176" s="261"/>
    </row>
    <row r="177" spans="1:10" x14ac:dyDescent="0.2">
      <c r="A177" s="180"/>
      <c r="B177" s="180"/>
      <c r="C177" s="110"/>
      <c r="D177" s="201"/>
      <c r="E177" s="110"/>
      <c r="F177" s="249"/>
      <c r="G177" s="249"/>
      <c r="H177" s="249"/>
      <c r="I177" s="249"/>
      <c r="J177" s="261"/>
    </row>
    <row r="178" spans="1:10" x14ac:dyDescent="0.2">
      <c r="A178" s="180"/>
      <c r="B178" s="180"/>
      <c r="C178" s="110"/>
      <c r="D178" s="201"/>
      <c r="E178" s="110"/>
      <c r="F178" s="249"/>
      <c r="G178" s="249"/>
      <c r="H178" s="249"/>
      <c r="I178" s="249"/>
      <c r="J178" s="261"/>
    </row>
  </sheetData>
  <mergeCells count="1">
    <mergeCell ref="H165:I165"/>
  </mergeCells>
  <phoneticPr fontId="0" type="noConversion"/>
  <printOptions horizontalCentered="1" gridLines="1"/>
  <pageMargins left="0.43307086614173229" right="0.35433070866141736" top="1.2204724409448819" bottom="0.98425196850393704" header="0.6692913385826772" footer="0.59055118110236227"/>
  <pageSetup paperSize="9" scale="70" fitToHeight="0" orientation="landscape" r:id="rId1"/>
  <headerFooter alignWithMargins="0">
    <oddHeader xml:space="preserve">&amp;L&amp;11SECRETARIA DO MEIO AMBIENTE
FUNDAÇÃO FLORESTAL
Setor de Engenharia e Infraestrutura&amp;C&amp;11ESTAÇÃO ECOLOGICA DE BANANAL
HOSPEDARIA
Casa de Madeira - Padrão IF&amp;R&amp;11Planilha  Orçamentária
data base CPOS 169 - Março/2017
</oddHeader>
    <oddFooter>&amp;L&amp;5Servidor Geral 2017/Obras Florestal/EE Bananal/EE Bananal- Casa de Madeira - CPOS 169 rev1&amp;CMaio/2017&amp;Rpágina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cronograma</vt:lpstr>
      <vt:lpstr>PLANILHA</vt:lpstr>
      <vt:lpstr>cronograma!Area_de_impressao</vt:lpstr>
      <vt:lpstr>PLANILHA!Area_de_impressao</vt:lpstr>
      <vt:lpstr>PLANILHA!Titulos_de_impressao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Parque estadual da serra do mar</dc:title>
  <dc:subject>Base funcional - orçamento</dc:subject>
  <dc:creator>HagaPlan Planejamento e Projetos S/C LTDA.</dc:creator>
  <cp:lastModifiedBy>Markus Vinicius Trevisan</cp:lastModifiedBy>
  <cp:lastPrinted>2017-05-25T14:01:13Z</cp:lastPrinted>
  <dcterms:created xsi:type="dcterms:W3CDTF">1998-09-28T13:48:05Z</dcterms:created>
  <dcterms:modified xsi:type="dcterms:W3CDTF">2017-06-20T14:06:25Z</dcterms:modified>
</cp:coreProperties>
</file>